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KkWBdmfyV1sdl/pAmbseu6tJjqVn6BvC3vVyMYKWE58="/>
    </ext>
  </extLst>
</workbook>
</file>

<file path=xl/calcChain.xml><?xml version="1.0" encoding="utf-8"?>
<calcChain xmlns="http://schemas.openxmlformats.org/spreadsheetml/2006/main">
  <c r="D42" i="9" l="1"/>
  <c r="D29" i="9"/>
  <c r="D26" i="9"/>
  <c r="D19" i="9"/>
  <c r="D8" i="9"/>
  <c r="D6" i="9"/>
  <c r="D45" i="9"/>
  <c r="D44" i="9"/>
  <c r="D43" i="9"/>
  <c r="D39" i="9"/>
  <c r="D36" i="9"/>
  <c r="D35" i="9"/>
  <c r="D34" i="9"/>
  <c r="D33" i="9"/>
  <c r="D32" i="9"/>
  <c r="D31" i="9"/>
  <c r="D30" i="9"/>
  <c r="D27" i="9"/>
  <c r="D25" i="9"/>
  <c r="D24" i="9"/>
  <c r="D23" i="9"/>
  <c r="D21" i="9"/>
  <c r="D20" i="9"/>
  <c r="D18" i="9"/>
  <c r="D17" i="9"/>
  <c r="D16" i="9"/>
  <c r="D15" i="9"/>
  <c r="D14" i="9"/>
  <c r="D13" i="9"/>
  <c r="D11" i="9"/>
  <c r="D10" i="9"/>
  <c r="D7" i="9"/>
  <c r="D5" i="9"/>
  <c r="D4" i="9"/>
  <c r="D46" i="8"/>
  <c r="D40" i="8"/>
  <c r="D38" i="8"/>
  <c r="D37" i="8"/>
  <c r="D36" i="8"/>
  <c r="D34" i="8"/>
  <c r="D33" i="8"/>
  <c r="D30" i="8"/>
  <c r="D28" i="8"/>
  <c r="D24" i="8"/>
  <c r="D23" i="8"/>
  <c r="D12" i="8"/>
  <c r="D10" i="8"/>
  <c r="D9" i="8"/>
  <c r="D20" i="8"/>
  <c r="D19" i="8"/>
  <c r="D18" i="8"/>
  <c r="D17" i="8"/>
  <c r="D16" i="8"/>
  <c r="D15" i="8"/>
  <c r="D14" i="8"/>
  <c r="D13" i="8"/>
  <c r="D11" i="8"/>
  <c r="D8" i="8"/>
  <c r="D7" i="8"/>
  <c r="D6" i="8"/>
  <c r="D5" i="8"/>
  <c r="D4" i="8"/>
  <c r="D166" i="9"/>
  <c r="D163" i="9"/>
  <c r="D162" i="9"/>
  <c r="D161" i="9"/>
  <c r="D160" i="9"/>
  <c r="D159" i="9"/>
  <c r="D158" i="9"/>
  <c r="D157" i="9"/>
  <c r="D155" i="9"/>
  <c r="D154" i="9"/>
  <c r="D153" i="9"/>
  <c r="D152" i="9"/>
  <c r="D151" i="9"/>
  <c r="D150" i="9"/>
  <c r="D148" i="9"/>
  <c r="D147" i="9"/>
  <c r="D145" i="9"/>
  <c r="D144" i="9"/>
  <c r="D143" i="9"/>
  <c r="D142" i="9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</calcChain>
</file>

<file path=xl/sharedStrings.xml><?xml version="1.0" encoding="utf-8"?>
<sst xmlns="http://schemas.openxmlformats.org/spreadsheetml/2006/main" count="3755" uniqueCount="683">
  <si>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</si>
  <si>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</si>
  <si>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</si>
  <si>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</si>
  <si>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</si>
  <si>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</si>
  <si>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</si>
  <si>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</si>
  <si>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</si>
  <si>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</si>
  <si>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</si>
  <si>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</si>
  <si>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</si>
  <si>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</si>
  <si>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</si>
  <si>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</si>
  <si>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</si>
  <si>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</si>
  <si>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</si>
  <si>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</si>
  <si>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</si>
  <si>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</si>
  <si>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</si>
  <si>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</si>
  <si>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</si>
  <si>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</si>
  <si>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</si>
  <si>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</si>
  <si>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</si>
  <si>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</si>
  <si>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</si>
  <si>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</si>
  <si>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</si>
  <si>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</si>
  <si>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</si>
  <si>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</si>
  <si>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</si>
  <si>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</si>
  <si>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</si>
  <si>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</si>
  <si>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</si>
  <si>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</si>
  <si>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</si>
  <si>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</si>
  <si>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</si>
  <si>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</si>
  <si>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</si>
  <si>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</si>
  <si>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</si>
  <si>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</si>
  <si>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</si>
  <si>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</si>
  <si>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</si>
  <si>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</si>
  <si>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</si>
  <si>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</si>
  <si>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</si>
  <si>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</si>
  <si>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</si>
  <si>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</si>
  <si>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</si>
  <si>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</si>
  <si>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</si>
  <si>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</si>
  <si>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</si>
  <si>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</si>
  <si>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</si>
  <si>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</si>
  <si>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</si>
  <si>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</si>
  <si>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</si>
  <si>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</si>
  <si>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</si>
  <si>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</si>
  <si>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</si>
  <si>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</si>
  <si>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</si>
  <si>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</si>
  <si>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</si>
  <si>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</si>
  <si>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</si>
  <si>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 xml:space="preserve">Secretario (a) </t>
  </si>
  <si>
    <t>Secretaria del Bienestar</t>
  </si>
  <si>
    <t>Secretaría del Bienestar</t>
  </si>
  <si>
    <t>Andrea Janet</t>
  </si>
  <si>
    <t>Serna</t>
  </si>
  <si>
    <t>Hernández</t>
  </si>
  <si>
    <t>Mujer</t>
  </si>
  <si>
    <t>Nacional</t>
  </si>
  <si>
    <t>Delegación administrativa.</t>
  </si>
  <si>
    <t>Durante el período que se informa no se cuenta con percepciones adicionales en especie, sistemas de compensación, comisiones, dietas, bonos, estimulos, apoyos económicos, prestaciones económicas, prestaciones en especie.</t>
  </si>
  <si>
    <t xml:space="preserve">Subsecretario (a) </t>
  </si>
  <si>
    <t>Subsecretaria</t>
  </si>
  <si>
    <t>Oficina de la Secretaria</t>
  </si>
  <si>
    <t>Tania</t>
  </si>
  <si>
    <t>Guzmán</t>
  </si>
  <si>
    <t>Secretarío (a)  Particular</t>
  </si>
  <si>
    <t>Secretaría Particular</t>
  </si>
  <si>
    <t>Fernanda Estefania</t>
  </si>
  <si>
    <t>Martinez</t>
  </si>
  <si>
    <t>Paz</t>
  </si>
  <si>
    <t>Enlace Juridico</t>
  </si>
  <si>
    <t>Jefa de Departamento</t>
  </si>
  <si>
    <t>Daisy</t>
  </si>
  <si>
    <t>Rodríguez</t>
  </si>
  <si>
    <t>Díaz</t>
  </si>
  <si>
    <t>Secretarío (a)  Técnica</t>
  </si>
  <si>
    <t>Secretaría Técnica</t>
  </si>
  <si>
    <t>Anel Sabrina</t>
  </si>
  <si>
    <t>Espino</t>
  </si>
  <si>
    <t>Ibarra</t>
  </si>
  <si>
    <t>Jefe (a)  de Departamento</t>
  </si>
  <si>
    <t>Coordinador Regional Jiquilpan Zamora</t>
  </si>
  <si>
    <t>Adolfo de Jesus</t>
  </si>
  <si>
    <t>Román</t>
  </si>
  <si>
    <t>Contreras</t>
  </si>
  <si>
    <t>Hombre</t>
  </si>
  <si>
    <t>Coordinador   Regional Uruapan</t>
  </si>
  <si>
    <t>Marco Antonio</t>
  </si>
  <si>
    <t>Ayala</t>
  </si>
  <si>
    <t>Virrueta</t>
  </si>
  <si>
    <t>Coordinador Regional Zacapu</t>
  </si>
  <si>
    <t>Blas</t>
  </si>
  <si>
    <t>Martínez</t>
  </si>
  <si>
    <t>Álvarez</t>
  </si>
  <si>
    <t>Coordinadora Regional Morelia</t>
  </si>
  <si>
    <t>Yunuen Guadalupe</t>
  </si>
  <si>
    <t>Munguía</t>
  </si>
  <si>
    <t>Salazar</t>
  </si>
  <si>
    <t>Coordinador Regional Apatzingán</t>
  </si>
  <si>
    <t>Andrés</t>
  </si>
  <si>
    <t>Vega</t>
  </si>
  <si>
    <t>Estrella</t>
  </si>
  <si>
    <t>Jefe (a) de Departamento</t>
  </si>
  <si>
    <t>Coordinador Regional Pátzcuaro</t>
  </si>
  <si>
    <t>Joaquin</t>
  </si>
  <si>
    <t>Aguilar</t>
  </si>
  <si>
    <t>González</t>
  </si>
  <si>
    <t>Coordinador Regional La Hucana</t>
  </si>
  <si>
    <t>Eloy</t>
  </si>
  <si>
    <t>Jiménez</t>
  </si>
  <si>
    <t>Coordinador Regional Zitacuaro-Hidalgo</t>
  </si>
  <si>
    <t>Paul Emilio</t>
  </si>
  <si>
    <t>Ramírez</t>
  </si>
  <si>
    <t>Marín</t>
  </si>
  <si>
    <t>Coordinador Regional Huetamo</t>
  </si>
  <si>
    <t>Fredy</t>
  </si>
  <si>
    <t>Coordinador Regional Lazaro Cardena</t>
  </si>
  <si>
    <t>Jaime</t>
  </si>
  <si>
    <t>Miranda</t>
  </si>
  <si>
    <t>Director (a)  de área</t>
  </si>
  <si>
    <t>Director de Planeación, Seguimiento y Evaluación</t>
  </si>
  <si>
    <t>Dirección de Planeacion, Seguimiento y Evaluacion</t>
  </si>
  <si>
    <t>Daniel</t>
  </si>
  <si>
    <t>Rodriguez</t>
  </si>
  <si>
    <t>Marquez</t>
  </si>
  <si>
    <t>Subdirector (a)  B</t>
  </si>
  <si>
    <t>Subdirectora B de análisis y planeación de programas</t>
  </si>
  <si>
    <t>América Paola</t>
  </si>
  <si>
    <t>De Jesús</t>
  </si>
  <si>
    <t>Zuluaga</t>
  </si>
  <si>
    <t>Jefa de Departamento de Diseño y regularización de programas para el bienestar</t>
  </si>
  <si>
    <t>Yunuén</t>
  </si>
  <si>
    <t>Figeroa</t>
  </si>
  <si>
    <t>Saldívar</t>
  </si>
  <si>
    <t>Jefe de Departamento de Vinculación para el Bienestar</t>
  </si>
  <si>
    <t>Jefa de Departameto de seguimiento y evaluacion de programas para el bienestar</t>
  </si>
  <si>
    <t>Paola</t>
  </si>
  <si>
    <t>López</t>
  </si>
  <si>
    <t>Subdirector B de coordinacion y vinculacion de programas federales</t>
  </si>
  <si>
    <t>Ernesto</t>
  </si>
  <si>
    <t>García</t>
  </si>
  <si>
    <t>Jefe de Departameto de padrones para el bienestar</t>
  </si>
  <si>
    <t>Juan Manuel</t>
  </si>
  <si>
    <t>Morales</t>
  </si>
  <si>
    <t>Director de Cooperativismo para el Bienestar</t>
  </si>
  <si>
    <t>Dirección de Cooperativismo para el Bienestar</t>
  </si>
  <si>
    <t>Carlos Eduardo</t>
  </si>
  <si>
    <t>Reyes</t>
  </si>
  <si>
    <t>León</t>
  </si>
  <si>
    <t>Jefa de Departamento de Promocion del cooperativismo</t>
  </si>
  <si>
    <t>Arlen Natalia</t>
  </si>
  <si>
    <t>Nava</t>
  </si>
  <si>
    <t>Resendiz</t>
  </si>
  <si>
    <t>Jefe de Departamento de Atencion a Cooperativas</t>
  </si>
  <si>
    <t>Director de Bienestar Comunitario</t>
  </si>
  <si>
    <t>Dirección de Bienestar Comunitario</t>
  </si>
  <si>
    <t>Sergio Esteban</t>
  </si>
  <si>
    <t>Herrera</t>
  </si>
  <si>
    <t>Subdirectora de consolidacion comunitaria</t>
  </si>
  <si>
    <t>Dirección de Fortalecimiento Comunitario</t>
  </si>
  <si>
    <t>Selene</t>
  </si>
  <si>
    <t>Alanis</t>
  </si>
  <si>
    <t>Sámano</t>
  </si>
  <si>
    <t>Jefa  de Departamento de promocion de espacios de participacion comunitaria</t>
  </si>
  <si>
    <t>Andrea Celeste</t>
  </si>
  <si>
    <t>Jefe de departamento de Atencion a Contingencias</t>
  </si>
  <si>
    <t>Edgar Ulises</t>
  </si>
  <si>
    <t>Directora  de Grupos Prioritarios</t>
  </si>
  <si>
    <t>Dirección de Grupos Prioritarios</t>
  </si>
  <si>
    <t>Kenia Nataly</t>
  </si>
  <si>
    <t>Jaimes</t>
  </si>
  <si>
    <t>Hupio</t>
  </si>
  <si>
    <t>Subdirector para el bienestar de las personas de la comunidad LGBTTTIQ+</t>
  </si>
  <si>
    <t>Guillermo</t>
  </si>
  <si>
    <t>Maldonado</t>
  </si>
  <si>
    <t>Silva</t>
  </si>
  <si>
    <t>Jefa del departamento de atencion y vinculacion</t>
  </si>
  <si>
    <t>Itzel Guadalupe</t>
  </si>
  <si>
    <t>Bernabe</t>
  </si>
  <si>
    <t>Subdirectora de Inclusion de personas con discapcidad</t>
  </si>
  <si>
    <t>Juana</t>
  </si>
  <si>
    <t>Chávez</t>
  </si>
  <si>
    <t>Subdirectora de sectores vulnerados</t>
  </si>
  <si>
    <t>Cinthya Guadalupe</t>
  </si>
  <si>
    <t>Negrete</t>
  </si>
  <si>
    <t>Tapia</t>
  </si>
  <si>
    <t>Jefe de departamento de atencion a grupos vulnerados</t>
  </si>
  <si>
    <t>Jefe de departamento de seguimiento y verificacion</t>
  </si>
  <si>
    <t>César Francisco</t>
  </si>
  <si>
    <t>Dos Santos</t>
  </si>
  <si>
    <t>Medina</t>
  </si>
  <si>
    <t>Jefe de Deparatmento de orientacion y atencion</t>
  </si>
  <si>
    <t>Jefa de Departamento de altas, bajas y seguimiento</t>
  </si>
  <si>
    <t>Delegado (a)  Administrativo C</t>
  </si>
  <si>
    <t>Delegado Administrativo Secretaria de Desarrollo Social y Humano</t>
  </si>
  <si>
    <t>Delegación Administrativa</t>
  </si>
  <si>
    <t>Luis Donaldo</t>
  </si>
  <si>
    <t>Ortíz</t>
  </si>
  <si>
    <t>Ortega</t>
  </si>
  <si>
    <t>Jefa de Departamento de Recursos Humanos</t>
  </si>
  <si>
    <t>Karina</t>
  </si>
  <si>
    <t>Gálvez</t>
  </si>
  <si>
    <t>Vizcaíno</t>
  </si>
  <si>
    <t>Jefa de Departamento de Recursos Financieros</t>
  </si>
  <si>
    <t>Ma.Isabel</t>
  </si>
  <si>
    <t>Zaragoza</t>
  </si>
  <si>
    <t>Sierra</t>
  </si>
  <si>
    <t>Jefe de Departamento de Informatica</t>
  </si>
  <si>
    <t>Ricardo</t>
  </si>
  <si>
    <t>Mora</t>
  </si>
  <si>
    <t>Goméz</t>
  </si>
  <si>
    <t>Jefe de Departamento de Recursos Materiales</t>
  </si>
  <si>
    <t>Empleada (o)</t>
  </si>
  <si>
    <t>Auxiliar Administrativo</t>
  </si>
  <si>
    <t>Carlos Daniel</t>
  </si>
  <si>
    <t>Alcántara</t>
  </si>
  <si>
    <t>Auxiliar de Intendencia B</t>
  </si>
  <si>
    <t>Verónica</t>
  </si>
  <si>
    <t>Alejandre</t>
  </si>
  <si>
    <t>Arias</t>
  </si>
  <si>
    <t>Analista</t>
  </si>
  <si>
    <t>Dirección de Planeación Seguimiento y Evaluación</t>
  </si>
  <si>
    <t>María del Carmen</t>
  </si>
  <si>
    <t>Carreón</t>
  </si>
  <si>
    <t>Cortes</t>
  </si>
  <si>
    <t>Secretario de Director</t>
  </si>
  <si>
    <t>Manuel Bacilio</t>
  </si>
  <si>
    <t>Carrillo</t>
  </si>
  <si>
    <t>Ruiz</t>
  </si>
  <si>
    <t>Auxiliar de intendencia B</t>
  </si>
  <si>
    <t>Itzia Dafne</t>
  </si>
  <si>
    <t>Castillo</t>
  </si>
  <si>
    <t>Arellano</t>
  </si>
  <si>
    <t>Jefe de Oficina</t>
  </si>
  <si>
    <t>María de los Angeles</t>
  </si>
  <si>
    <t>Cisneros</t>
  </si>
  <si>
    <t>María Guadalupe</t>
  </si>
  <si>
    <t>Farfán</t>
  </si>
  <si>
    <t>Trabajadora Social</t>
  </si>
  <si>
    <t>Brenda Nathaniella</t>
  </si>
  <si>
    <t>Méndez</t>
  </si>
  <si>
    <t>Vigilante</t>
  </si>
  <si>
    <t>Celia</t>
  </si>
  <si>
    <t>Navarrete</t>
  </si>
  <si>
    <t>Ferreyra</t>
  </si>
  <si>
    <t>Chofer</t>
  </si>
  <si>
    <t>Bertha</t>
  </si>
  <si>
    <t>Ramirez</t>
  </si>
  <si>
    <t>Romero</t>
  </si>
  <si>
    <t>Técnico (a) Profesional</t>
  </si>
  <si>
    <t>Técnica Profesional</t>
  </si>
  <si>
    <t>Claudia</t>
  </si>
  <si>
    <t>Ramos</t>
  </si>
  <si>
    <t>Técnico Profesional</t>
  </si>
  <si>
    <t>Rangel</t>
  </si>
  <si>
    <t>Soto</t>
  </si>
  <si>
    <t>Secretario de Titular</t>
  </si>
  <si>
    <t>Mario</t>
  </si>
  <si>
    <t>Rivera</t>
  </si>
  <si>
    <t>Vázquez</t>
  </si>
  <si>
    <t>Rosa Isela</t>
  </si>
  <si>
    <t>Peguero</t>
  </si>
  <si>
    <t>Luis Alberto</t>
  </si>
  <si>
    <t>Fernandez de Jauregui</t>
  </si>
  <si>
    <t>Mónica Berenice</t>
  </si>
  <si>
    <t>Elva</t>
  </si>
  <si>
    <t>Moreno</t>
  </si>
  <si>
    <t>Capturista</t>
  </si>
  <si>
    <t>Gabriela</t>
  </si>
  <si>
    <t>Ma. de la Luz</t>
  </si>
  <si>
    <t>Nateras</t>
  </si>
  <si>
    <t>Aida Araceli</t>
  </si>
  <si>
    <t>Molina</t>
  </si>
  <si>
    <t>Sandra</t>
  </si>
  <si>
    <t>Gallegos</t>
  </si>
  <si>
    <t>Karla Elizabeht</t>
  </si>
  <si>
    <t>Estrada</t>
  </si>
  <si>
    <t>Secretaria de subdirector</t>
  </si>
  <si>
    <t>Emilia</t>
  </si>
  <si>
    <t>Alejo</t>
  </si>
  <si>
    <t>Simón</t>
  </si>
  <si>
    <t>Técnico Práctico</t>
  </si>
  <si>
    <t>Baeza</t>
  </si>
  <si>
    <t>Canto</t>
  </si>
  <si>
    <t>Laura Esther</t>
  </si>
  <si>
    <t>Cárdenas</t>
  </si>
  <si>
    <t>Secretaria de director</t>
  </si>
  <si>
    <t>Cecilia</t>
  </si>
  <si>
    <t>Gómez</t>
  </si>
  <si>
    <t>Calvillo</t>
  </si>
  <si>
    <t>Eric</t>
  </si>
  <si>
    <t>Soria</t>
  </si>
  <si>
    <t>Oficial de intendencia</t>
  </si>
  <si>
    <t>María Alma Rosa</t>
  </si>
  <si>
    <t>Calderón</t>
  </si>
  <si>
    <t>Técnico (a)  Profesional</t>
  </si>
  <si>
    <t>Martha Josefina</t>
  </si>
  <si>
    <t>Mendoza</t>
  </si>
  <si>
    <t>Edgar</t>
  </si>
  <si>
    <t>Hurtado</t>
  </si>
  <si>
    <t>Delegacion Administrativa</t>
  </si>
  <si>
    <t>Lizbhetd</t>
  </si>
  <si>
    <t>Orozco</t>
  </si>
  <si>
    <t>Guillén</t>
  </si>
  <si>
    <t>Ma. Guadalupe</t>
  </si>
  <si>
    <t>Sosa</t>
  </si>
  <si>
    <t>Botello</t>
  </si>
  <si>
    <t>Delegación administrativa</t>
  </si>
  <si>
    <t>Norhek Said</t>
  </si>
  <si>
    <t>Garcia</t>
  </si>
  <si>
    <t>Supervisor</t>
  </si>
  <si>
    <t>Francisco Alberto</t>
  </si>
  <si>
    <t>Adalberto</t>
  </si>
  <si>
    <t>Jorge Alejandro</t>
  </si>
  <si>
    <t>Delgado</t>
  </si>
  <si>
    <t>Camarena</t>
  </si>
  <si>
    <t>Secretario de Jefe de Departamento</t>
  </si>
  <si>
    <t>J. Refugio</t>
  </si>
  <si>
    <t>Escutia</t>
  </si>
  <si>
    <t>Andrade</t>
  </si>
  <si>
    <t>Mauricio</t>
  </si>
  <si>
    <t>Figueroa</t>
  </si>
  <si>
    <t>Ponce de Leon</t>
  </si>
  <si>
    <t>Lilian</t>
  </si>
  <si>
    <t>Suárez</t>
  </si>
  <si>
    <t>Dirección del Cooperativismo para el Bienestar</t>
  </si>
  <si>
    <t>José Roberto</t>
  </si>
  <si>
    <t>Secretaria de Subsecretario</t>
  </si>
  <si>
    <t>Xóchitl</t>
  </si>
  <si>
    <t>Tinoco</t>
  </si>
  <si>
    <t>Chofer de Funcionario</t>
  </si>
  <si>
    <t>Salvador</t>
  </si>
  <si>
    <t>Juárez</t>
  </si>
  <si>
    <t>Secretaria de Jefe de Departamento</t>
  </si>
  <si>
    <t>Marta Eloisa</t>
  </si>
  <si>
    <t>Ontiveros</t>
  </si>
  <si>
    <t>Araceli</t>
  </si>
  <si>
    <t>Pérez Vélez</t>
  </si>
  <si>
    <t>Ulises</t>
  </si>
  <si>
    <t>Tovar</t>
  </si>
  <si>
    <t>Nelly Erandi</t>
  </si>
  <si>
    <t>Castrejón</t>
  </si>
  <si>
    <t>Agente Auxiliar</t>
  </si>
  <si>
    <t>María Eugenia</t>
  </si>
  <si>
    <t>Jesus Hiram</t>
  </si>
  <si>
    <t>Perez</t>
  </si>
  <si>
    <t>Jonatan</t>
  </si>
  <si>
    <t>Mondragón</t>
  </si>
  <si>
    <t>Vania</t>
  </si>
  <si>
    <t>Arroniz</t>
  </si>
  <si>
    <t>Núñez</t>
  </si>
  <si>
    <t>José</t>
  </si>
  <si>
    <t>Aguirre</t>
  </si>
  <si>
    <t>Secretaria de Director</t>
  </si>
  <si>
    <t>Leticia</t>
  </si>
  <si>
    <t>Bermudez</t>
  </si>
  <si>
    <t>Castellanos</t>
  </si>
  <si>
    <t>Griselda</t>
  </si>
  <si>
    <t>Mecangrafa</t>
  </si>
  <si>
    <t>Mecanógrafa</t>
  </si>
  <si>
    <t>Delegación Adminsitrativa</t>
  </si>
  <si>
    <t>María del Rosario</t>
  </si>
  <si>
    <t>Cruz</t>
  </si>
  <si>
    <t>Camacho</t>
  </si>
  <si>
    <t>Matilde</t>
  </si>
  <si>
    <t>De la Piedra</t>
  </si>
  <si>
    <t>Secretario de director</t>
  </si>
  <si>
    <t>Juan Carlos</t>
  </si>
  <si>
    <t>Dominguez</t>
  </si>
  <si>
    <t>Paredes</t>
  </si>
  <si>
    <t>Claudia Lizethe</t>
  </si>
  <si>
    <t>Fuentes</t>
  </si>
  <si>
    <t>Barajas</t>
  </si>
  <si>
    <t>Maria Luisa</t>
  </si>
  <si>
    <t>Jorge Erik</t>
  </si>
  <si>
    <t>Auxiliar de contador</t>
  </si>
  <si>
    <t>José de Jesús</t>
  </si>
  <si>
    <t>Rosa María</t>
  </si>
  <si>
    <t>Raquel</t>
  </si>
  <si>
    <t>Magos</t>
  </si>
  <si>
    <t>Gutiérrez</t>
  </si>
  <si>
    <t>Víctor</t>
  </si>
  <si>
    <t>Areli</t>
  </si>
  <si>
    <t>Leticia Isabel</t>
  </si>
  <si>
    <t>Telésforo</t>
  </si>
  <si>
    <t>Lilia</t>
  </si>
  <si>
    <t>Erandi</t>
  </si>
  <si>
    <t>Montañez</t>
  </si>
  <si>
    <t>Eric Toaki</t>
  </si>
  <si>
    <t>Ortiz</t>
  </si>
  <si>
    <t>Ávila</t>
  </si>
  <si>
    <t>María Elena</t>
  </si>
  <si>
    <t>Ángel Fernando</t>
  </si>
  <si>
    <t>Pérez</t>
  </si>
  <si>
    <t>Sánchez</t>
  </si>
  <si>
    <t>Omar</t>
  </si>
  <si>
    <t>Reynel</t>
  </si>
  <si>
    <t>Cocinera B</t>
  </si>
  <si>
    <t>Berta Alicia</t>
  </si>
  <si>
    <t>Rosalba</t>
  </si>
  <si>
    <t>Solis</t>
  </si>
  <si>
    <t>Auxiliar de Almacenista</t>
  </si>
  <si>
    <t>Adriana</t>
  </si>
  <si>
    <t>Avila</t>
  </si>
  <si>
    <t>Esperanza Irais</t>
  </si>
  <si>
    <t>Solís</t>
  </si>
  <si>
    <t>Alejandra</t>
  </si>
  <si>
    <t>Valdivieso</t>
  </si>
  <si>
    <t>Maciel</t>
  </si>
  <si>
    <t>Magalli</t>
  </si>
  <si>
    <t>Zavala</t>
  </si>
  <si>
    <t>Corona</t>
  </si>
  <si>
    <t>Sergio</t>
  </si>
  <si>
    <t>Arguelles</t>
  </si>
  <si>
    <t>Osorio</t>
  </si>
  <si>
    <t>Diana Itzel</t>
  </si>
  <si>
    <t>Flores</t>
  </si>
  <si>
    <t>Elizabeth</t>
  </si>
  <si>
    <t>Gildardo</t>
  </si>
  <si>
    <t>Ana Lidia</t>
  </si>
  <si>
    <t>Paniagua</t>
  </si>
  <si>
    <t>Monica Yanet</t>
  </si>
  <si>
    <t>Zarco</t>
  </si>
  <si>
    <t>Paulina</t>
  </si>
  <si>
    <t>Walter</t>
  </si>
  <si>
    <t>Gaona</t>
  </si>
  <si>
    <t>Dulce Citlali</t>
  </si>
  <si>
    <t>Mirna</t>
  </si>
  <si>
    <t>Almazán</t>
  </si>
  <si>
    <t>Ma.de los Ángeles</t>
  </si>
  <si>
    <t>Maria Remigia</t>
  </si>
  <si>
    <t>Santoyo</t>
  </si>
  <si>
    <t>Granados</t>
  </si>
  <si>
    <t>Jorge</t>
  </si>
  <si>
    <t>Servin</t>
  </si>
  <si>
    <t>Persona servidora pública</t>
  </si>
  <si>
    <t>E1409</t>
  </si>
  <si>
    <t>Analista Profesional</t>
  </si>
  <si>
    <t xml:space="preserve">Maria del Angel </t>
  </si>
  <si>
    <t>Jimenez</t>
  </si>
  <si>
    <t>Campos</t>
  </si>
  <si>
    <t xml:space="preserve">Julian </t>
  </si>
  <si>
    <t xml:space="preserve">Herrejon </t>
  </si>
  <si>
    <t>E1201</t>
  </si>
  <si>
    <t>Maria Fernanda</t>
  </si>
  <si>
    <t>Portillo</t>
  </si>
  <si>
    <t>Cortez</t>
  </si>
  <si>
    <t>Narda</t>
  </si>
  <si>
    <t>Nares</t>
  </si>
  <si>
    <t>E1401</t>
  </si>
  <si>
    <t>Administrador (a) de Sistemas</t>
  </si>
  <si>
    <t>Administrador de Sistemas</t>
  </si>
  <si>
    <t>Abraham</t>
  </si>
  <si>
    <t>Sanguino</t>
  </si>
  <si>
    <t>Lira</t>
  </si>
  <si>
    <t>Chavez</t>
  </si>
  <si>
    <t>Karla Paola</t>
  </si>
  <si>
    <t>Alicia Montserrat</t>
  </si>
  <si>
    <t>Christian Omar</t>
  </si>
  <si>
    <t>Citlali</t>
  </si>
  <si>
    <t>Esteban</t>
  </si>
  <si>
    <t>Camilo</t>
  </si>
  <si>
    <t>Bienestar Comunitario</t>
  </si>
  <si>
    <t>Karen</t>
  </si>
  <si>
    <t>Erick Ruben</t>
  </si>
  <si>
    <t>Mancines</t>
  </si>
  <si>
    <t>Guzman</t>
  </si>
  <si>
    <t>Grupos Prioritarios</t>
  </si>
  <si>
    <t>Amparo</t>
  </si>
  <si>
    <t>Fabila</t>
  </si>
  <si>
    <t>Blanco</t>
  </si>
  <si>
    <t>Subsecretaria de Vinculación y Desarrollo Comunitario</t>
  </si>
  <si>
    <t>Frida Bibiana</t>
  </si>
  <si>
    <t>Serafin</t>
  </si>
  <si>
    <t>Lizzeth</t>
  </si>
  <si>
    <t>Franco</t>
  </si>
  <si>
    <t>Barbosa</t>
  </si>
  <si>
    <t>Administradora de Sistemas</t>
  </si>
  <si>
    <t>Melisa</t>
  </si>
  <si>
    <t>Luna</t>
  </si>
  <si>
    <t>Valdes</t>
  </si>
  <si>
    <t>E0101</t>
  </si>
  <si>
    <t>Auxiliar de Intendencia</t>
  </si>
  <si>
    <t>Sara</t>
  </si>
  <si>
    <t>Sanchez</t>
  </si>
  <si>
    <t>Manriquez</t>
  </si>
  <si>
    <t>Maria Del Carmen</t>
  </si>
  <si>
    <t>Cuevas</t>
  </si>
  <si>
    <t>Chihuaque</t>
  </si>
  <si>
    <t>Janeth</t>
  </si>
  <si>
    <t>Santamaria</t>
  </si>
  <si>
    <t>Yuriria Goretti</t>
  </si>
  <si>
    <t>Renteria</t>
  </si>
  <si>
    <t>Delegacion AdministrativaJORGE</t>
  </si>
  <si>
    <t>Yanira Alejandra</t>
  </si>
  <si>
    <t>Mercado</t>
  </si>
  <si>
    <t>Ana Lucia</t>
  </si>
  <si>
    <t>Amezcua</t>
  </si>
  <si>
    <t>Juana Fabiola</t>
  </si>
  <si>
    <t>Calderon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</si>
  <si>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</si>
  <si>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</si>
  <si>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</si>
  <si>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</si>
  <si>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</si>
  <si>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</si>
  <si>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</si>
  <si>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</si>
  <si>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</si>
  <si>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</si>
  <si>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</si>
  <si>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</si>
  <si>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</si>
  <si>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</si>
  <si>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</si>
  <si>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</si>
  <si>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</si>
  <si>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</si>
  <si>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</si>
  <si>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</si>
  <si>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</si>
  <si>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</si>
  <si>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</si>
  <si>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</si>
  <si>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</si>
  <si>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</si>
  <si>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</si>
  <si>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</si>
  <si>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</si>
  <si>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</si>
  <si>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</si>
  <si>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</si>
  <si>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</si>
  <si>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</si>
  <si>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</si>
  <si>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</si>
  <si>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</si>
  <si>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</si>
  <si>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</si>
  <si>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</si>
  <si>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</si>
  <si>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</si>
  <si>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</si>
  <si>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</si>
  <si>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</si>
  <si>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</si>
  <si>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</si>
  <si>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</si>
  <si>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</si>
  <si>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</si>
  <si>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</si>
  <si>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</si>
  <si>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</si>
  <si>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</si>
  <si>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</si>
  <si>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</si>
  <si>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</si>
  <si>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</si>
  <si>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</si>
  <si>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</si>
  <si>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</si>
  <si>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</si>
  <si>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</si>
  <si>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</si>
  <si>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</si>
  <si>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</si>
  <si>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</si>
  <si>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</si>
  <si>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</si>
  <si>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</si>
  <si>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</si>
  <si>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</si>
  <si>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</si>
  <si>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</si>
  <si>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</si>
  <si>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</si>
  <si>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</si>
  <si>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</si>
  <si>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</si>
  <si>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</si>
  <si>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</si>
  <si>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</si>
  <si>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</si>
  <si>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</si>
  <si>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</si>
  <si>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</si>
  <si>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</si>
  <si>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</si>
  <si>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</si>
  <si>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</si>
  <si>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</si>
  <si>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</si>
  <si>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</si>
  <si>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</si>
  <si>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</si>
  <si>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</si>
  <si>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</si>
  <si>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</si>
  <si>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</si>
  <si>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</si>
  <si>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</si>
  <si>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</si>
  <si>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</si>
  <si>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</si>
  <si>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</si>
  <si>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</si>
  <si>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</si>
  <si>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</si>
  <si>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</si>
  <si>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</si>
  <si>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</si>
  <si>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</si>
  <si>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</si>
  <si>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</si>
  <si>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</si>
  <si>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</si>
  <si>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</si>
  <si>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</si>
  <si>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</si>
  <si>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</si>
  <si>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</si>
  <si>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</si>
  <si>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</si>
  <si>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</si>
  <si>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</si>
  <si>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</si>
  <si>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</si>
  <si>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Pantoja</t>
  </si>
  <si>
    <t>Daniela</t>
  </si>
  <si>
    <t>Niño</t>
  </si>
  <si>
    <t>Jorge Luis</t>
  </si>
  <si>
    <t>Alvarez</t>
  </si>
  <si>
    <t>Elsa Andrea</t>
  </si>
  <si>
    <t xml:space="preserve">Oficina de la Secretaria </t>
  </si>
  <si>
    <t>Olvera</t>
  </si>
  <si>
    <t>Fondo social de prev. mult. Y ajuste fiscal</t>
  </si>
  <si>
    <t>Mensual/Anual</t>
  </si>
  <si>
    <t>NO APLICA</t>
  </si>
  <si>
    <t>Mensual</t>
  </si>
  <si>
    <t>Remuneración</t>
  </si>
  <si>
    <t>Pesos</t>
  </si>
  <si>
    <t>aguinaldo</t>
  </si>
  <si>
    <t xml:space="preserve">pesos </t>
  </si>
  <si>
    <t>anual</t>
  </si>
  <si>
    <t>prima</t>
  </si>
  <si>
    <t>semestral</t>
  </si>
  <si>
    <t>Jonathan Emmanuel</t>
  </si>
  <si>
    <t>Alcaraz</t>
  </si>
  <si>
    <t>vacante</t>
  </si>
  <si>
    <t>Técnico práctico</t>
  </si>
  <si>
    <t>Técnico profesional</t>
  </si>
  <si>
    <t>Trabajador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</si>
</sst>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scheme val="minor"/>
    </font>
    <font>
      <sz val="11"/>
      <color rgb="FF000000"/>
      <name val="Aptos Narrow"/>
    </font>
    <font>
      <sz val="11"/>
      <color rgb="FF000000"/>
      <name val="Arial"/>
    </font>
    <font>
      <sz val="11"/>
      <color rgb="FF000000"/>
      <name val="Times New Roman"/>
    </font>
    <font>
      <sz val="11"/>
      <color rgb="FF000000"/>
      <name val="Ap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14" fontId="7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6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topLeftCell="A64" zoomScaleNormal="100" workbookViewId="0">
      <selection activeCell="AH167" sqref="AH167"/>
    </sheetView>
  </sheetViews>
  <sheetFormatPr baseColWidth="10" defaultColWidth="14.44140625" defaultRowHeight="15" customHeight="1"/>
  <cols>
    <col min="1" max="1" width="8" customWidth="1"/>
    <col min="2" max="2" width="19.88671875" customWidth="1"/>
    <col min="3" max="3" width="26.21875" customWidth="1"/>
    <col min="4" max="4" width="27.33203125" customWidth="1"/>
    <col min="5" max="5" width="21" customWidth="1"/>
    <col min="6" max="6" width="35" customWidth="1"/>
    <col min="7" max="7" width="45.77734375" customWidth="1"/>
    <col min="8" max="8" width="24.33203125" customWidth="1"/>
    <col min="9" max="9" width="20.5546875" customWidth="1"/>
    <col min="10" max="10" width="13.5546875" customWidth="1"/>
    <col min="11" max="11" width="15.44140625" customWidth="1"/>
    <col min="12" max="12" width="33.6640625" customWidth="1"/>
    <col min="13" max="13" width="37.44140625" customWidth="1"/>
    <col min="14" max="14" width="34.6640625" customWidth="1"/>
    <col min="15" max="15" width="35.6640625" customWidth="1"/>
    <col min="16" max="16" width="43.109375" customWidth="1"/>
    <col min="17" max="17" width="25.44140625" customWidth="1"/>
    <col min="18" max="18" width="36.88671875" customWidth="1"/>
    <col min="19" max="19" width="28.33203125" customWidth="1"/>
    <col min="20" max="20" width="26.5546875" customWidth="1"/>
    <col min="21" max="21" width="30.44140625" customWidth="1"/>
    <col min="22" max="22" width="31.33203125" customWidth="1"/>
    <col min="23" max="23" width="33.109375" customWidth="1"/>
    <col min="24" max="24" width="20.88671875" customWidth="1"/>
    <col min="25" max="25" width="22.88671875" customWidth="1"/>
    <col min="26" max="26" width="18.88671875" customWidth="1"/>
    <col min="27" max="27" width="28.44140625" customWidth="1"/>
    <col min="28" max="28" width="30.33203125" customWidth="1"/>
    <col min="29" max="29" width="26.109375" customWidth="1"/>
    <col min="30" max="30" width="37.6640625" customWidth="1"/>
    <col min="31" max="31" width="20.109375" customWidth="1"/>
    <col min="32" max="32" width="44.6640625" customWidth="1"/>
  </cols>
  <sheetData>
    <row r="1" spans="1:32" ht="14.4" hidden="1">
      <c r="A1" s="1" t="s">
        <v>0</v>
      </c>
      <c r="B1" s="2"/>
      <c r="C1" s="1"/>
      <c r="D1" s="1"/>
      <c r="E1" s="1"/>
      <c r="F1" s="1"/>
      <c r="I1" s="3"/>
      <c r="L1" s="1"/>
      <c r="N1" s="1"/>
      <c r="O1" s="1"/>
      <c r="S1" s="1"/>
      <c r="AD1" s="1"/>
    </row>
    <row r="2" spans="1:32" ht="14.4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  <c r="L2" s="1"/>
      <c r="N2" s="1"/>
      <c r="O2" s="1"/>
      <c r="S2" s="1"/>
      <c r="AD2" s="1"/>
    </row>
    <row r="3" spans="1:32" ht="14.4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  <c r="L3" s="1"/>
      <c r="N3" s="1"/>
      <c r="O3" s="1"/>
      <c r="S3" s="1"/>
      <c r="AD3" s="1"/>
    </row>
    <row r="4" spans="1:32" ht="14.4" hidden="1">
      <c r="A4" s="1" t="s">
        <v>7</v>
      </c>
      <c r="B4" s="2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4" t="s">
        <v>10</v>
      </c>
      <c r="H4" s="4" t="s">
        <v>10</v>
      </c>
      <c r="I4" s="3" t="s">
        <v>7</v>
      </c>
      <c r="J4" s="4" t="s">
        <v>7</v>
      </c>
      <c r="K4" s="4" t="s">
        <v>7</v>
      </c>
      <c r="L4" s="1" t="s">
        <v>9</v>
      </c>
      <c r="M4" s="4" t="s">
        <v>11</v>
      </c>
      <c r="N4" s="1" t="s">
        <v>7</v>
      </c>
      <c r="O4" s="1" t="s">
        <v>11</v>
      </c>
      <c r="P4" s="4" t="s">
        <v>7</v>
      </c>
      <c r="Q4" s="4" t="s">
        <v>12</v>
      </c>
      <c r="R4" s="4" t="s">
        <v>12</v>
      </c>
      <c r="S4" s="1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1" t="s">
        <v>10</v>
      </c>
      <c r="AE4" s="4" t="s">
        <v>13</v>
      </c>
      <c r="AF4" s="4" t="s">
        <v>14</v>
      </c>
    </row>
    <row r="5" spans="1:32" ht="14.4" hidden="1">
      <c r="A5" s="1" t="s">
        <v>15</v>
      </c>
      <c r="B5" s="2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4" t="s">
        <v>21</v>
      </c>
      <c r="H5" s="4" t="s">
        <v>22</v>
      </c>
      <c r="I5" s="3" t="s">
        <v>23</v>
      </c>
      <c r="J5" s="4" t="s">
        <v>24</v>
      </c>
      <c r="K5" s="4" t="s">
        <v>25</v>
      </c>
      <c r="L5" s="1" t="s">
        <v>26</v>
      </c>
      <c r="M5" s="4" t="s">
        <v>27</v>
      </c>
      <c r="N5" s="1" t="s">
        <v>28</v>
      </c>
      <c r="O5" s="1" t="s">
        <v>29</v>
      </c>
      <c r="P5" s="4" t="s">
        <v>30</v>
      </c>
      <c r="Q5" s="4" t="s">
        <v>31</v>
      </c>
      <c r="R5" s="4" t="s">
        <v>32</v>
      </c>
      <c r="S5" s="1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1" t="s">
        <v>44</v>
      </c>
      <c r="AE5" s="4" t="s">
        <v>45</v>
      </c>
      <c r="AF5" s="4" t="s">
        <v>46</v>
      </c>
    </row>
    <row r="6" spans="1:32" ht="14.4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</row>
    <row r="7" spans="1:32" ht="67.2" thickBot="1">
      <c r="A7" s="19" t="s">
        <v>48</v>
      </c>
      <c r="B7" s="19" t="s">
        <v>49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20" t="s">
        <v>56</v>
      </c>
      <c r="J7" s="19" t="s">
        <v>57</v>
      </c>
      <c r="K7" s="19" t="s">
        <v>58</v>
      </c>
      <c r="L7" s="19" t="s">
        <v>59</v>
      </c>
      <c r="M7" s="19" t="s">
        <v>60</v>
      </c>
      <c r="N7" s="19" t="s">
        <v>61</v>
      </c>
      <c r="O7" s="19" t="s">
        <v>62</v>
      </c>
      <c r="P7" s="19" t="s">
        <v>63</v>
      </c>
      <c r="Q7" s="19" t="s">
        <v>64</v>
      </c>
      <c r="R7" s="19" t="s">
        <v>65</v>
      </c>
      <c r="S7" s="19" t="s">
        <v>66</v>
      </c>
      <c r="T7" s="19" t="s">
        <v>67</v>
      </c>
      <c r="U7" s="19" t="s">
        <v>68</v>
      </c>
      <c r="V7" s="19" t="s">
        <v>69</v>
      </c>
      <c r="W7" s="19" t="s">
        <v>70</v>
      </c>
      <c r="X7" s="19" t="s">
        <v>71</v>
      </c>
      <c r="Y7" s="19" t="s">
        <v>72</v>
      </c>
      <c r="Z7" s="19" t="s">
        <v>73</v>
      </c>
      <c r="AA7" s="19" t="s">
        <v>74</v>
      </c>
      <c r="AB7" s="19" t="s">
        <v>75</v>
      </c>
      <c r="AC7" s="19" t="s">
        <v>76</v>
      </c>
      <c r="AD7" s="19" t="s">
        <v>77</v>
      </c>
      <c r="AE7" s="19" t="s">
        <v>78</v>
      </c>
      <c r="AF7" s="19" t="s">
        <v>79</v>
      </c>
    </row>
    <row r="8" spans="1:32" s="22" customFormat="1" ht="30" customHeight="1" thickBot="1">
      <c r="A8" s="6">
        <v>2024</v>
      </c>
      <c r="B8" s="5">
        <v>45566</v>
      </c>
      <c r="C8" s="9">
        <v>45657</v>
      </c>
      <c r="D8" s="21" t="s">
        <v>80</v>
      </c>
      <c r="E8" s="6">
        <v>1814</v>
      </c>
      <c r="F8" s="6" t="s">
        <v>81</v>
      </c>
      <c r="G8" s="6" t="s">
        <v>82</v>
      </c>
      <c r="H8" s="7" t="s">
        <v>83</v>
      </c>
      <c r="I8" s="8" t="s">
        <v>84</v>
      </c>
      <c r="J8" s="7" t="s">
        <v>85</v>
      </c>
      <c r="K8" s="7" t="s">
        <v>86</v>
      </c>
      <c r="L8" s="21" t="s">
        <v>87</v>
      </c>
      <c r="M8" s="6">
        <v>106103.15</v>
      </c>
      <c r="N8" s="6" t="s">
        <v>88</v>
      </c>
      <c r="O8" s="6">
        <v>77173.67</v>
      </c>
      <c r="P8" s="6" t="s">
        <v>88</v>
      </c>
      <c r="Q8" s="6">
        <v>1</v>
      </c>
      <c r="S8" s="6">
        <v>1</v>
      </c>
      <c r="U8" s="6">
        <v>1</v>
      </c>
      <c r="V8" s="6">
        <v>1</v>
      </c>
      <c r="AD8" s="6" t="s">
        <v>89</v>
      </c>
      <c r="AE8" s="9">
        <v>45657</v>
      </c>
      <c r="AF8" s="23" t="s">
        <v>90</v>
      </c>
    </row>
    <row r="9" spans="1:32" s="22" customFormat="1" ht="30" customHeight="1" thickBot="1">
      <c r="A9" s="6">
        <v>2024</v>
      </c>
      <c r="B9" s="5">
        <v>45566</v>
      </c>
      <c r="C9" s="9">
        <v>45657</v>
      </c>
      <c r="D9" s="21" t="s">
        <v>80</v>
      </c>
      <c r="E9" s="6">
        <v>1714</v>
      </c>
      <c r="F9" s="6" t="s">
        <v>91</v>
      </c>
      <c r="G9" s="6" t="s">
        <v>92</v>
      </c>
      <c r="H9" s="7" t="s">
        <v>93</v>
      </c>
      <c r="I9" s="8" t="s">
        <v>94</v>
      </c>
      <c r="J9" s="7" t="s">
        <v>86</v>
      </c>
      <c r="K9" s="7" t="s">
        <v>95</v>
      </c>
      <c r="L9" s="21" t="s">
        <v>87</v>
      </c>
      <c r="M9" s="6">
        <v>72466.399999999994</v>
      </c>
      <c r="N9" s="6" t="s">
        <v>88</v>
      </c>
      <c r="O9" s="6">
        <v>54578.04</v>
      </c>
      <c r="P9" s="6" t="s">
        <v>88</v>
      </c>
      <c r="Q9" s="6">
        <v>1</v>
      </c>
      <c r="S9" s="6">
        <v>2</v>
      </c>
      <c r="U9" s="6">
        <v>2</v>
      </c>
      <c r="V9" s="6">
        <v>2</v>
      </c>
      <c r="AD9" s="6" t="s">
        <v>89</v>
      </c>
      <c r="AE9" s="9">
        <v>45657</v>
      </c>
      <c r="AF9" s="23" t="s">
        <v>90</v>
      </c>
    </row>
    <row r="10" spans="1:32" s="22" customFormat="1" ht="30" customHeight="1" thickBot="1">
      <c r="A10" s="6">
        <v>2024</v>
      </c>
      <c r="B10" s="5">
        <v>45566</v>
      </c>
      <c r="C10" s="9">
        <v>45657</v>
      </c>
      <c r="D10" s="21" t="s">
        <v>80</v>
      </c>
      <c r="E10" s="6">
        <v>1614</v>
      </c>
      <c r="F10" s="6" t="s">
        <v>96</v>
      </c>
      <c r="G10" s="6" t="s">
        <v>97</v>
      </c>
      <c r="H10" s="7" t="s">
        <v>93</v>
      </c>
      <c r="I10" s="8" t="s">
        <v>98</v>
      </c>
      <c r="J10" s="7" t="s">
        <v>99</v>
      </c>
      <c r="K10" s="7" t="s">
        <v>100</v>
      </c>
      <c r="L10" s="21" t="s">
        <v>87</v>
      </c>
      <c r="M10" s="6">
        <v>47100.37</v>
      </c>
      <c r="N10" s="6" t="s">
        <v>88</v>
      </c>
      <c r="O10" s="6">
        <v>37071.69</v>
      </c>
      <c r="P10" s="6" t="s">
        <v>88</v>
      </c>
      <c r="Q10" s="6">
        <v>1</v>
      </c>
      <c r="S10" s="6">
        <v>3</v>
      </c>
      <c r="U10" s="6">
        <v>3</v>
      </c>
      <c r="V10" s="6">
        <v>3</v>
      </c>
      <c r="AD10" s="6" t="s">
        <v>89</v>
      </c>
      <c r="AE10" s="9">
        <v>45657</v>
      </c>
      <c r="AF10" s="23" t="s">
        <v>90</v>
      </c>
    </row>
    <row r="11" spans="1:32" s="22" customFormat="1" ht="30" customHeight="1" thickBot="1">
      <c r="A11" s="6">
        <v>2024</v>
      </c>
      <c r="B11" s="5">
        <v>45566</v>
      </c>
      <c r="C11" s="9">
        <v>45657</v>
      </c>
      <c r="D11" s="21" t="s">
        <v>80</v>
      </c>
      <c r="E11" s="6">
        <v>1410</v>
      </c>
      <c r="F11" s="6" t="s">
        <v>101</v>
      </c>
      <c r="G11" s="6" t="s">
        <v>102</v>
      </c>
      <c r="H11" s="7" t="s">
        <v>93</v>
      </c>
      <c r="I11" s="8" t="s">
        <v>103</v>
      </c>
      <c r="J11" s="7" t="s">
        <v>104</v>
      </c>
      <c r="K11" s="7" t="s">
        <v>105</v>
      </c>
      <c r="L11" s="21" t="s">
        <v>87</v>
      </c>
      <c r="M11" s="6">
        <v>23644.74</v>
      </c>
      <c r="N11" s="6" t="s">
        <v>88</v>
      </c>
      <c r="O11" s="6">
        <v>19745.53</v>
      </c>
      <c r="P11" s="6" t="s">
        <v>88</v>
      </c>
      <c r="Q11" s="6">
        <v>1</v>
      </c>
      <c r="S11" s="6">
        <v>4</v>
      </c>
      <c r="U11" s="6">
        <v>4</v>
      </c>
      <c r="V11" s="6">
        <v>4</v>
      </c>
      <c r="AD11" s="6" t="s">
        <v>89</v>
      </c>
      <c r="AE11" s="9">
        <v>45657</v>
      </c>
      <c r="AF11" s="23" t="s">
        <v>90</v>
      </c>
    </row>
    <row r="12" spans="1:32" s="22" customFormat="1" ht="30" customHeight="1" thickBot="1">
      <c r="A12" s="6">
        <v>2024</v>
      </c>
      <c r="B12" s="5">
        <v>45566</v>
      </c>
      <c r="C12" s="9">
        <v>45657</v>
      </c>
      <c r="D12" s="21" t="s">
        <v>80</v>
      </c>
      <c r="E12" s="6">
        <v>1612</v>
      </c>
      <c r="F12" s="6" t="s">
        <v>106</v>
      </c>
      <c r="G12" s="6" t="s">
        <v>107</v>
      </c>
      <c r="H12" s="7" t="s">
        <v>93</v>
      </c>
      <c r="I12" s="8" t="s">
        <v>108</v>
      </c>
      <c r="J12" s="7" t="s">
        <v>109</v>
      </c>
      <c r="K12" s="7" t="s">
        <v>110</v>
      </c>
      <c r="L12" s="21" t="s">
        <v>87</v>
      </c>
      <c r="M12" s="6">
        <v>47100.37</v>
      </c>
      <c r="N12" s="6" t="s">
        <v>88</v>
      </c>
      <c r="O12" s="6">
        <v>37071.69</v>
      </c>
      <c r="P12" s="6" t="s">
        <v>88</v>
      </c>
      <c r="Q12" s="6">
        <v>1</v>
      </c>
      <c r="S12" s="6">
        <v>5</v>
      </c>
      <c r="U12" s="6">
        <v>5</v>
      </c>
      <c r="V12" s="6">
        <v>5</v>
      </c>
      <c r="AD12" s="6" t="s">
        <v>89</v>
      </c>
      <c r="AE12" s="9">
        <v>45657</v>
      </c>
      <c r="AF12" s="23" t="s">
        <v>90</v>
      </c>
    </row>
    <row r="13" spans="1:32" s="22" customFormat="1" ht="30" customHeight="1" thickBot="1">
      <c r="A13" s="6">
        <v>2024</v>
      </c>
      <c r="B13" s="5">
        <v>45566</v>
      </c>
      <c r="C13" s="9">
        <v>45657</v>
      </c>
      <c r="D13" s="21" t="s">
        <v>80</v>
      </c>
      <c r="E13" s="6">
        <v>1410</v>
      </c>
      <c r="F13" s="6" t="s">
        <v>111</v>
      </c>
      <c r="G13" s="6" t="s">
        <v>112</v>
      </c>
      <c r="H13" s="7" t="s">
        <v>93</v>
      </c>
      <c r="I13" s="8" t="s">
        <v>113</v>
      </c>
      <c r="J13" s="7" t="s">
        <v>114</v>
      </c>
      <c r="K13" s="7" t="s">
        <v>115</v>
      </c>
      <c r="L13" s="21" t="s">
        <v>116</v>
      </c>
      <c r="M13" s="6">
        <v>23644.74</v>
      </c>
      <c r="N13" s="6" t="s">
        <v>88</v>
      </c>
      <c r="O13" s="6">
        <v>19745.53</v>
      </c>
      <c r="P13" s="6" t="s">
        <v>88</v>
      </c>
      <c r="Q13" s="6">
        <v>1</v>
      </c>
      <c r="S13" s="6">
        <v>6</v>
      </c>
      <c r="U13" s="6">
        <v>6</v>
      </c>
      <c r="V13" s="6">
        <v>6</v>
      </c>
      <c r="AD13" s="6" t="s">
        <v>89</v>
      </c>
      <c r="AE13" s="9">
        <v>45657</v>
      </c>
      <c r="AF13" s="23" t="s">
        <v>90</v>
      </c>
    </row>
    <row r="14" spans="1:32" s="22" customFormat="1" ht="30" customHeight="1" thickBot="1">
      <c r="A14" s="6">
        <v>2024</v>
      </c>
      <c r="B14" s="5">
        <v>45566</v>
      </c>
      <c r="C14" s="9">
        <v>45657</v>
      </c>
      <c r="D14" s="21" t="s">
        <v>80</v>
      </c>
      <c r="E14" s="6">
        <v>1410</v>
      </c>
      <c r="F14" s="6" t="s">
        <v>111</v>
      </c>
      <c r="G14" s="6" t="s">
        <v>117</v>
      </c>
      <c r="H14" s="7" t="s">
        <v>93</v>
      </c>
      <c r="I14" s="8" t="s">
        <v>118</v>
      </c>
      <c r="J14" s="7" t="s">
        <v>119</v>
      </c>
      <c r="K14" s="7" t="s">
        <v>120</v>
      </c>
      <c r="L14" s="21" t="s">
        <v>116</v>
      </c>
      <c r="M14" s="6">
        <v>23644.74</v>
      </c>
      <c r="N14" s="6" t="s">
        <v>88</v>
      </c>
      <c r="O14" s="6">
        <v>19745.53</v>
      </c>
      <c r="P14" s="6" t="s">
        <v>88</v>
      </c>
      <c r="Q14" s="6">
        <v>1</v>
      </c>
      <c r="S14" s="6">
        <v>7</v>
      </c>
      <c r="U14" s="6">
        <v>7</v>
      </c>
      <c r="V14" s="6">
        <v>7</v>
      </c>
      <c r="AD14" s="6" t="s">
        <v>89</v>
      </c>
      <c r="AE14" s="9">
        <v>45657</v>
      </c>
      <c r="AF14" s="23" t="s">
        <v>90</v>
      </c>
    </row>
    <row r="15" spans="1:32" s="22" customFormat="1" ht="30" customHeight="1" thickBot="1">
      <c r="A15" s="6">
        <v>2024</v>
      </c>
      <c r="B15" s="5">
        <v>45566</v>
      </c>
      <c r="C15" s="9">
        <v>45657</v>
      </c>
      <c r="D15" s="21" t="s">
        <v>80</v>
      </c>
      <c r="E15" s="6">
        <v>1410</v>
      </c>
      <c r="F15" s="6" t="s">
        <v>111</v>
      </c>
      <c r="G15" s="6" t="s">
        <v>121</v>
      </c>
      <c r="H15" s="7" t="s">
        <v>93</v>
      </c>
      <c r="I15" s="8" t="s">
        <v>122</v>
      </c>
      <c r="J15" s="7" t="s">
        <v>123</v>
      </c>
      <c r="K15" s="7" t="s">
        <v>124</v>
      </c>
      <c r="L15" s="21" t="s">
        <v>116</v>
      </c>
      <c r="M15" s="6">
        <v>23644.74</v>
      </c>
      <c r="N15" s="6" t="s">
        <v>88</v>
      </c>
      <c r="O15" s="6">
        <v>19745.53</v>
      </c>
      <c r="P15" s="6" t="s">
        <v>88</v>
      </c>
      <c r="Q15" s="6">
        <v>1</v>
      </c>
      <c r="S15" s="6">
        <v>8</v>
      </c>
      <c r="U15" s="6">
        <v>8</v>
      </c>
      <c r="V15" s="6">
        <v>8</v>
      </c>
      <c r="AD15" s="6" t="s">
        <v>89</v>
      </c>
      <c r="AE15" s="9">
        <v>45657</v>
      </c>
      <c r="AF15" s="23" t="s">
        <v>90</v>
      </c>
    </row>
    <row r="16" spans="1:32" s="22" customFormat="1" ht="30" customHeight="1" thickBot="1">
      <c r="A16" s="6">
        <v>2024</v>
      </c>
      <c r="B16" s="5">
        <v>45566</v>
      </c>
      <c r="C16" s="9">
        <v>45657</v>
      </c>
      <c r="D16" s="21" t="s">
        <v>80</v>
      </c>
      <c r="E16" s="6">
        <v>1410</v>
      </c>
      <c r="F16" s="6" t="s">
        <v>111</v>
      </c>
      <c r="G16" s="6" t="s">
        <v>125</v>
      </c>
      <c r="H16" s="7" t="s">
        <v>93</v>
      </c>
      <c r="I16" s="8" t="s">
        <v>126</v>
      </c>
      <c r="J16" s="7" t="s">
        <v>127</v>
      </c>
      <c r="K16" s="7" t="s">
        <v>128</v>
      </c>
      <c r="L16" s="21" t="s">
        <v>87</v>
      </c>
      <c r="M16" s="6">
        <v>23644.74</v>
      </c>
      <c r="N16" s="6" t="s">
        <v>88</v>
      </c>
      <c r="O16" s="6">
        <v>19745.53</v>
      </c>
      <c r="P16" s="6" t="s">
        <v>88</v>
      </c>
      <c r="Q16" s="6">
        <v>1</v>
      </c>
      <c r="S16" s="6">
        <v>9</v>
      </c>
      <c r="U16" s="6">
        <v>9</v>
      </c>
      <c r="V16" s="6">
        <v>9</v>
      </c>
      <c r="AD16" s="6" t="s">
        <v>89</v>
      </c>
      <c r="AE16" s="9">
        <v>45657</v>
      </c>
      <c r="AF16" s="23" t="s">
        <v>90</v>
      </c>
    </row>
    <row r="17" spans="1:32" s="22" customFormat="1" ht="30" customHeight="1" thickBot="1">
      <c r="A17" s="6">
        <v>2024</v>
      </c>
      <c r="B17" s="5">
        <v>45566</v>
      </c>
      <c r="C17" s="9">
        <v>45657</v>
      </c>
      <c r="D17" s="21" t="s">
        <v>80</v>
      </c>
      <c r="E17" s="6">
        <v>1410</v>
      </c>
      <c r="F17" s="6" t="s">
        <v>111</v>
      </c>
      <c r="G17" s="6" t="s">
        <v>129</v>
      </c>
      <c r="H17" s="7" t="s">
        <v>93</v>
      </c>
      <c r="I17" s="8" t="s">
        <v>130</v>
      </c>
      <c r="J17" s="7" t="s">
        <v>131</v>
      </c>
      <c r="K17" s="7" t="s">
        <v>132</v>
      </c>
      <c r="L17" s="21" t="s">
        <v>116</v>
      </c>
      <c r="M17" s="6">
        <v>23644.74</v>
      </c>
      <c r="N17" s="6" t="s">
        <v>88</v>
      </c>
      <c r="O17" s="6">
        <v>19745.53</v>
      </c>
      <c r="P17" s="6" t="s">
        <v>88</v>
      </c>
      <c r="Q17" s="6">
        <v>1</v>
      </c>
      <c r="S17" s="6">
        <v>10</v>
      </c>
      <c r="U17" s="6">
        <v>10</v>
      </c>
      <c r="V17" s="6">
        <v>10</v>
      </c>
      <c r="AD17" s="6" t="s">
        <v>89</v>
      </c>
      <c r="AE17" s="9">
        <v>45657</v>
      </c>
      <c r="AF17" s="23" t="s">
        <v>90</v>
      </c>
    </row>
    <row r="18" spans="1:32" s="22" customFormat="1" ht="30" customHeight="1" thickBot="1">
      <c r="A18" s="6">
        <v>2024</v>
      </c>
      <c r="B18" s="5">
        <v>45566</v>
      </c>
      <c r="C18" s="9">
        <v>45657</v>
      </c>
      <c r="D18" s="21" t="s">
        <v>80</v>
      </c>
      <c r="E18" s="6">
        <v>1410</v>
      </c>
      <c r="F18" s="6" t="s">
        <v>133</v>
      </c>
      <c r="G18" s="6" t="s">
        <v>134</v>
      </c>
      <c r="H18" s="7" t="s">
        <v>93</v>
      </c>
      <c r="I18" s="8" t="s">
        <v>135</v>
      </c>
      <c r="J18" s="7" t="s">
        <v>136</v>
      </c>
      <c r="K18" s="7" t="s">
        <v>137</v>
      </c>
      <c r="L18" s="21" t="s">
        <v>116</v>
      </c>
      <c r="M18" s="6">
        <v>23644.74</v>
      </c>
      <c r="N18" s="6" t="s">
        <v>88</v>
      </c>
      <c r="O18" s="6">
        <v>19745.53</v>
      </c>
      <c r="P18" s="6" t="s">
        <v>88</v>
      </c>
      <c r="Q18" s="6">
        <v>1</v>
      </c>
      <c r="S18" s="6">
        <v>11</v>
      </c>
      <c r="U18" s="6">
        <v>11</v>
      </c>
      <c r="V18" s="6">
        <v>11</v>
      </c>
      <c r="AD18" s="6" t="s">
        <v>89</v>
      </c>
      <c r="AE18" s="9">
        <v>45657</v>
      </c>
      <c r="AF18" s="23" t="s">
        <v>90</v>
      </c>
    </row>
    <row r="19" spans="1:32" s="22" customFormat="1" ht="30" customHeight="1" thickBot="1">
      <c r="A19" s="6">
        <v>2024</v>
      </c>
      <c r="B19" s="5">
        <v>45566</v>
      </c>
      <c r="C19" s="9">
        <v>45657</v>
      </c>
      <c r="D19" s="21" t="s">
        <v>80</v>
      </c>
      <c r="E19" s="6">
        <v>1410</v>
      </c>
      <c r="F19" s="6" t="s">
        <v>111</v>
      </c>
      <c r="G19" s="6" t="s">
        <v>138</v>
      </c>
      <c r="H19" s="7" t="s">
        <v>93</v>
      </c>
      <c r="I19" s="8" t="s">
        <v>139</v>
      </c>
      <c r="J19" s="7" t="s">
        <v>140</v>
      </c>
      <c r="K19" s="7" t="s">
        <v>105</v>
      </c>
      <c r="L19" s="21" t="s">
        <v>116</v>
      </c>
      <c r="M19" s="6">
        <v>23644.74</v>
      </c>
      <c r="N19" s="6" t="s">
        <v>88</v>
      </c>
      <c r="O19" s="6">
        <v>19745.53</v>
      </c>
      <c r="P19" s="6" t="s">
        <v>88</v>
      </c>
      <c r="Q19" s="6">
        <v>1</v>
      </c>
      <c r="S19" s="6">
        <v>12</v>
      </c>
      <c r="U19" s="6">
        <v>12</v>
      </c>
      <c r="V19" s="6">
        <v>12</v>
      </c>
      <c r="AD19" s="6" t="s">
        <v>89</v>
      </c>
      <c r="AE19" s="9">
        <v>45657</v>
      </c>
      <c r="AF19" s="23" t="s">
        <v>90</v>
      </c>
    </row>
    <row r="20" spans="1:32" s="22" customFormat="1" ht="30" customHeight="1" thickBot="1">
      <c r="A20" s="6">
        <v>2024</v>
      </c>
      <c r="B20" s="5">
        <v>45566</v>
      </c>
      <c r="C20" s="9">
        <v>45657</v>
      </c>
      <c r="D20" s="21" t="s">
        <v>80</v>
      </c>
      <c r="E20" s="6">
        <v>1410</v>
      </c>
      <c r="F20" s="6" t="s">
        <v>133</v>
      </c>
      <c r="G20" s="6" t="s">
        <v>141</v>
      </c>
      <c r="H20" s="7" t="s">
        <v>93</v>
      </c>
      <c r="I20" s="8" t="s">
        <v>142</v>
      </c>
      <c r="J20" s="7" t="s">
        <v>143</v>
      </c>
      <c r="K20" s="7" t="s">
        <v>144</v>
      </c>
      <c r="L20" s="21" t="s">
        <v>116</v>
      </c>
      <c r="M20" s="6">
        <v>23644.74</v>
      </c>
      <c r="N20" s="6" t="s">
        <v>88</v>
      </c>
      <c r="O20" s="6">
        <v>19745.53</v>
      </c>
      <c r="P20" s="6" t="s">
        <v>88</v>
      </c>
      <c r="Q20" s="6">
        <v>1</v>
      </c>
      <c r="S20" s="6">
        <v>13</v>
      </c>
      <c r="U20" s="6">
        <v>13</v>
      </c>
      <c r="V20" s="6">
        <v>13</v>
      </c>
      <c r="AD20" s="6" t="s">
        <v>89</v>
      </c>
      <c r="AE20" s="9">
        <v>45657</v>
      </c>
      <c r="AF20" s="23" t="s">
        <v>90</v>
      </c>
    </row>
    <row r="21" spans="1:32" s="22" customFormat="1" ht="30" customHeight="1" thickBot="1">
      <c r="A21" s="6">
        <v>2024</v>
      </c>
      <c r="B21" s="5">
        <v>45566</v>
      </c>
      <c r="C21" s="9">
        <v>45657</v>
      </c>
      <c r="D21" s="21" t="s">
        <v>80</v>
      </c>
      <c r="E21" s="6">
        <v>1410</v>
      </c>
      <c r="F21" s="6" t="s">
        <v>111</v>
      </c>
      <c r="G21" s="6" t="s">
        <v>145</v>
      </c>
      <c r="H21" s="7" t="s">
        <v>93</v>
      </c>
      <c r="I21" s="8" t="s">
        <v>146</v>
      </c>
      <c r="J21" s="7" t="s">
        <v>105</v>
      </c>
      <c r="K21" s="7" t="s">
        <v>137</v>
      </c>
      <c r="L21" s="21" t="s">
        <v>116</v>
      </c>
      <c r="M21" s="6">
        <v>23644.74</v>
      </c>
      <c r="N21" s="6" t="s">
        <v>88</v>
      </c>
      <c r="O21" s="6">
        <v>19745.53</v>
      </c>
      <c r="P21" s="6" t="s">
        <v>88</v>
      </c>
      <c r="Q21" s="6">
        <v>1</v>
      </c>
      <c r="S21" s="6">
        <v>14</v>
      </c>
      <c r="U21" s="6">
        <v>14</v>
      </c>
      <c r="V21" s="6">
        <v>14</v>
      </c>
      <c r="AD21" s="6" t="s">
        <v>89</v>
      </c>
      <c r="AE21" s="9">
        <v>45657</v>
      </c>
      <c r="AF21" s="23" t="s">
        <v>90</v>
      </c>
    </row>
    <row r="22" spans="1:32" s="22" customFormat="1" ht="30" customHeight="1" thickBot="1">
      <c r="A22" s="6">
        <v>2024</v>
      </c>
      <c r="B22" s="5">
        <v>45566</v>
      </c>
      <c r="C22" s="9">
        <v>45657</v>
      </c>
      <c r="D22" s="21" t="s">
        <v>80</v>
      </c>
      <c r="E22" s="6">
        <v>1410</v>
      </c>
      <c r="F22" s="6" t="s">
        <v>111</v>
      </c>
      <c r="G22" s="6" t="s">
        <v>147</v>
      </c>
      <c r="H22" s="7" t="s">
        <v>93</v>
      </c>
      <c r="I22" s="8" t="s">
        <v>148</v>
      </c>
      <c r="J22" s="7" t="s">
        <v>149</v>
      </c>
      <c r="K22" s="7" t="s">
        <v>136</v>
      </c>
      <c r="L22" s="21" t="s">
        <v>116</v>
      </c>
      <c r="M22" s="6">
        <v>23644.74</v>
      </c>
      <c r="N22" s="6" t="s">
        <v>88</v>
      </c>
      <c r="O22" s="6">
        <v>19745.53</v>
      </c>
      <c r="P22" s="6" t="s">
        <v>88</v>
      </c>
      <c r="Q22" s="6">
        <v>1</v>
      </c>
      <c r="S22" s="6">
        <v>15</v>
      </c>
      <c r="U22" s="6">
        <v>15</v>
      </c>
      <c r="V22" s="6">
        <v>15</v>
      </c>
      <c r="AD22" s="6" t="s">
        <v>89</v>
      </c>
      <c r="AE22" s="9">
        <v>45657</v>
      </c>
      <c r="AF22" s="23" t="s">
        <v>90</v>
      </c>
    </row>
    <row r="23" spans="1:32" s="22" customFormat="1" ht="30" customHeight="1" thickBot="1">
      <c r="A23" s="6">
        <v>2024</v>
      </c>
      <c r="B23" s="5">
        <v>45566</v>
      </c>
      <c r="C23" s="9">
        <v>45657</v>
      </c>
      <c r="D23" s="21" t="s">
        <v>80</v>
      </c>
      <c r="E23" s="6">
        <v>1610</v>
      </c>
      <c r="F23" s="6" t="s">
        <v>150</v>
      </c>
      <c r="G23" s="6" t="s">
        <v>151</v>
      </c>
      <c r="H23" s="7" t="s">
        <v>152</v>
      </c>
      <c r="I23" s="8" t="s">
        <v>153</v>
      </c>
      <c r="J23" s="7" t="s">
        <v>154</v>
      </c>
      <c r="K23" s="7" t="s">
        <v>155</v>
      </c>
      <c r="L23" s="21" t="s">
        <v>116</v>
      </c>
      <c r="M23" s="6">
        <v>47100.37</v>
      </c>
      <c r="N23" s="6" t="s">
        <v>88</v>
      </c>
      <c r="O23" s="6">
        <v>37071.69</v>
      </c>
      <c r="P23" s="6" t="s">
        <v>88</v>
      </c>
      <c r="Q23" s="6">
        <v>1</v>
      </c>
      <c r="S23" s="6">
        <v>16</v>
      </c>
      <c r="U23" s="6">
        <v>16</v>
      </c>
      <c r="V23" s="6">
        <v>16</v>
      </c>
      <c r="AD23" s="6" t="s">
        <v>89</v>
      </c>
      <c r="AE23" s="9">
        <v>45657</v>
      </c>
      <c r="AF23" s="23" t="s">
        <v>90</v>
      </c>
    </row>
    <row r="24" spans="1:32" s="22" customFormat="1" ht="30" customHeight="1" thickBot="1">
      <c r="A24" s="6">
        <v>2024</v>
      </c>
      <c r="B24" s="5">
        <v>45566</v>
      </c>
      <c r="C24" s="9">
        <v>45657</v>
      </c>
      <c r="D24" s="21" t="s">
        <v>80</v>
      </c>
      <c r="E24" s="6">
        <v>1516</v>
      </c>
      <c r="F24" s="6" t="s">
        <v>156</v>
      </c>
      <c r="G24" s="6" t="s">
        <v>157</v>
      </c>
      <c r="H24" s="7" t="s">
        <v>152</v>
      </c>
      <c r="I24" s="8" t="s">
        <v>158</v>
      </c>
      <c r="J24" s="7" t="s">
        <v>159</v>
      </c>
      <c r="K24" s="7" t="s">
        <v>160</v>
      </c>
      <c r="L24" s="21" t="s">
        <v>87</v>
      </c>
      <c r="M24" s="6">
        <v>32232.5</v>
      </c>
      <c r="N24" s="6" t="s">
        <v>88</v>
      </c>
      <c r="O24" s="6">
        <v>26196.35</v>
      </c>
      <c r="P24" s="6" t="s">
        <v>88</v>
      </c>
      <c r="Q24" s="6">
        <v>1</v>
      </c>
      <c r="S24" s="6">
        <v>17</v>
      </c>
      <c r="U24" s="6">
        <v>17</v>
      </c>
      <c r="V24" s="6">
        <v>17</v>
      </c>
      <c r="AD24" s="6" t="s">
        <v>89</v>
      </c>
      <c r="AE24" s="9">
        <v>45657</v>
      </c>
      <c r="AF24" s="23" t="s">
        <v>90</v>
      </c>
    </row>
    <row r="25" spans="1:32" s="22" customFormat="1" ht="30" customHeight="1" thickBot="1">
      <c r="A25" s="6">
        <v>2024</v>
      </c>
      <c r="B25" s="5">
        <v>45566</v>
      </c>
      <c r="C25" s="9">
        <v>45657</v>
      </c>
      <c r="D25" s="21" t="s">
        <v>80</v>
      </c>
      <c r="E25" s="6">
        <v>1410</v>
      </c>
      <c r="F25" s="6" t="s">
        <v>111</v>
      </c>
      <c r="G25" s="6" t="s">
        <v>161</v>
      </c>
      <c r="H25" s="7" t="s">
        <v>152</v>
      </c>
      <c r="I25" s="8" t="s">
        <v>162</v>
      </c>
      <c r="J25" s="7" t="s">
        <v>163</v>
      </c>
      <c r="K25" s="7" t="s">
        <v>164</v>
      </c>
      <c r="L25" s="21" t="s">
        <v>87</v>
      </c>
      <c r="M25" s="6">
        <v>23644.74</v>
      </c>
      <c r="N25" s="6" t="s">
        <v>88</v>
      </c>
      <c r="O25" s="6">
        <v>19745.53</v>
      </c>
      <c r="P25" s="6" t="s">
        <v>88</v>
      </c>
      <c r="Q25" s="6">
        <v>1</v>
      </c>
      <c r="S25" s="6">
        <v>18</v>
      </c>
      <c r="U25" s="6">
        <v>18</v>
      </c>
      <c r="V25" s="6">
        <v>18</v>
      </c>
      <c r="AD25" s="6" t="s">
        <v>89</v>
      </c>
      <c r="AE25" s="9">
        <v>45657</v>
      </c>
      <c r="AF25" s="23" t="s">
        <v>90</v>
      </c>
    </row>
    <row r="26" spans="1:32" s="22" customFormat="1" ht="30" customHeight="1" thickBot="1">
      <c r="A26" s="6">
        <v>2024</v>
      </c>
      <c r="B26" s="5">
        <v>45566</v>
      </c>
      <c r="C26" s="9">
        <v>45657</v>
      </c>
      <c r="D26" s="21" t="s">
        <v>80</v>
      </c>
      <c r="E26" s="6">
        <v>1410</v>
      </c>
      <c r="F26" s="6" t="s">
        <v>133</v>
      </c>
      <c r="G26" s="6" t="s">
        <v>165</v>
      </c>
      <c r="H26" s="7" t="s">
        <v>152</v>
      </c>
      <c r="I26" s="8" t="s">
        <v>679</v>
      </c>
      <c r="J26" s="7"/>
      <c r="K26" s="7"/>
      <c r="L26" s="21"/>
      <c r="M26" s="6">
        <v>23644.74</v>
      </c>
      <c r="N26" s="6" t="s">
        <v>88</v>
      </c>
      <c r="O26" s="6">
        <v>19745.53</v>
      </c>
      <c r="P26" s="6" t="s">
        <v>88</v>
      </c>
      <c r="Q26" s="6">
        <v>1</v>
      </c>
      <c r="S26" s="6">
        <v>19</v>
      </c>
      <c r="U26" s="6">
        <v>19</v>
      </c>
      <c r="V26" s="6">
        <v>19</v>
      </c>
      <c r="AD26" s="6" t="s">
        <v>89</v>
      </c>
      <c r="AE26" s="9">
        <v>45657</v>
      </c>
      <c r="AF26" s="23" t="s">
        <v>90</v>
      </c>
    </row>
    <row r="27" spans="1:32" s="22" customFormat="1" ht="30" customHeight="1" thickBot="1">
      <c r="A27" s="6">
        <v>2024</v>
      </c>
      <c r="B27" s="5">
        <v>45566</v>
      </c>
      <c r="C27" s="9">
        <v>45657</v>
      </c>
      <c r="D27" s="21" t="s">
        <v>80</v>
      </c>
      <c r="E27" s="6">
        <v>1410</v>
      </c>
      <c r="F27" s="6" t="s">
        <v>133</v>
      </c>
      <c r="G27" s="6" t="s">
        <v>166</v>
      </c>
      <c r="H27" s="7" t="s">
        <v>152</v>
      </c>
      <c r="I27" s="8" t="s">
        <v>167</v>
      </c>
      <c r="J27" s="7" t="s">
        <v>95</v>
      </c>
      <c r="K27" s="7" t="s">
        <v>168</v>
      </c>
      <c r="L27" s="21" t="s">
        <v>87</v>
      </c>
      <c r="M27" s="6">
        <v>23644.74</v>
      </c>
      <c r="N27" s="6" t="s">
        <v>88</v>
      </c>
      <c r="O27" s="6">
        <v>19745.53</v>
      </c>
      <c r="P27" s="6" t="s">
        <v>88</v>
      </c>
      <c r="Q27" s="6">
        <v>1</v>
      </c>
      <c r="S27" s="6">
        <v>20</v>
      </c>
      <c r="U27" s="6">
        <v>20</v>
      </c>
      <c r="V27" s="6">
        <v>20</v>
      </c>
      <c r="AD27" s="6" t="s">
        <v>89</v>
      </c>
      <c r="AE27" s="9">
        <v>45657</v>
      </c>
      <c r="AF27" s="23" t="s">
        <v>90</v>
      </c>
    </row>
    <row r="28" spans="1:32" s="22" customFormat="1" ht="30" customHeight="1" thickBot="1">
      <c r="A28" s="6">
        <v>2024</v>
      </c>
      <c r="B28" s="5">
        <v>45566</v>
      </c>
      <c r="C28" s="9">
        <v>45657</v>
      </c>
      <c r="D28" s="21" t="s">
        <v>80</v>
      </c>
      <c r="E28" s="6">
        <v>1516</v>
      </c>
      <c r="F28" s="6" t="s">
        <v>156</v>
      </c>
      <c r="G28" s="6" t="s">
        <v>169</v>
      </c>
      <c r="H28" s="7" t="s">
        <v>152</v>
      </c>
      <c r="I28" s="8" t="s">
        <v>170</v>
      </c>
      <c r="J28" s="7" t="s">
        <v>171</v>
      </c>
      <c r="K28" s="7" t="s">
        <v>140</v>
      </c>
      <c r="L28" s="21" t="s">
        <v>116</v>
      </c>
      <c r="M28" s="6">
        <v>32232.5</v>
      </c>
      <c r="N28" s="6" t="s">
        <v>88</v>
      </c>
      <c r="O28" s="6">
        <v>26196.35</v>
      </c>
      <c r="P28" s="6" t="s">
        <v>88</v>
      </c>
      <c r="Q28" s="6">
        <v>1</v>
      </c>
      <c r="S28" s="6">
        <v>21</v>
      </c>
      <c r="U28" s="6">
        <v>21</v>
      </c>
      <c r="V28" s="6">
        <v>21</v>
      </c>
      <c r="AD28" s="6" t="s">
        <v>89</v>
      </c>
      <c r="AE28" s="9">
        <v>45657</v>
      </c>
      <c r="AF28" s="23" t="s">
        <v>90</v>
      </c>
    </row>
    <row r="29" spans="1:32" s="22" customFormat="1" ht="30" customHeight="1" thickBot="1">
      <c r="A29" s="6">
        <v>2024</v>
      </c>
      <c r="B29" s="5">
        <v>45566</v>
      </c>
      <c r="C29" s="9">
        <v>45657</v>
      </c>
      <c r="D29" s="21" t="s">
        <v>80</v>
      </c>
      <c r="E29" s="6">
        <v>1410</v>
      </c>
      <c r="F29" s="6" t="s">
        <v>111</v>
      </c>
      <c r="G29" s="6" t="s">
        <v>172</v>
      </c>
      <c r="H29" s="7" t="s">
        <v>152</v>
      </c>
      <c r="I29" s="8" t="s">
        <v>173</v>
      </c>
      <c r="J29" s="7" t="s">
        <v>143</v>
      </c>
      <c r="K29" s="7" t="s">
        <v>174</v>
      </c>
      <c r="L29" s="21" t="s">
        <v>116</v>
      </c>
      <c r="M29" s="6">
        <v>23644.74</v>
      </c>
      <c r="N29" s="6" t="s">
        <v>88</v>
      </c>
      <c r="O29" s="6">
        <v>19745.53</v>
      </c>
      <c r="P29" s="6" t="s">
        <v>88</v>
      </c>
      <c r="Q29" s="6">
        <v>1</v>
      </c>
      <c r="S29" s="6">
        <v>22</v>
      </c>
      <c r="U29" s="6">
        <v>22</v>
      </c>
      <c r="V29" s="6">
        <v>22</v>
      </c>
      <c r="AD29" s="6" t="s">
        <v>89</v>
      </c>
      <c r="AE29" s="9">
        <v>45657</v>
      </c>
      <c r="AF29" s="23" t="s">
        <v>90</v>
      </c>
    </row>
    <row r="30" spans="1:32" s="22" customFormat="1" ht="30" customHeight="1" thickBot="1">
      <c r="A30" s="6">
        <v>2024</v>
      </c>
      <c r="B30" s="5">
        <v>45566</v>
      </c>
      <c r="C30" s="9">
        <v>45657</v>
      </c>
      <c r="D30" s="21" t="s">
        <v>80</v>
      </c>
      <c r="E30" s="6">
        <v>1610</v>
      </c>
      <c r="F30" s="6" t="s">
        <v>150</v>
      </c>
      <c r="G30" s="6" t="s">
        <v>175</v>
      </c>
      <c r="H30" s="7" t="s">
        <v>176</v>
      </c>
      <c r="I30" s="8" t="s">
        <v>177</v>
      </c>
      <c r="J30" s="7" t="s">
        <v>178</v>
      </c>
      <c r="K30" s="7" t="s">
        <v>179</v>
      </c>
      <c r="L30" s="21" t="s">
        <v>116</v>
      </c>
      <c r="M30" s="6">
        <v>47100.37</v>
      </c>
      <c r="N30" s="6" t="s">
        <v>88</v>
      </c>
      <c r="O30" s="6">
        <v>37071.69</v>
      </c>
      <c r="P30" s="6" t="s">
        <v>88</v>
      </c>
      <c r="Q30" s="6">
        <v>1</v>
      </c>
      <c r="S30" s="6">
        <v>23</v>
      </c>
      <c r="U30" s="6">
        <v>23</v>
      </c>
      <c r="V30" s="6">
        <v>23</v>
      </c>
      <c r="AD30" s="6" t="s">
        <v>89</v>
      </c>
      <c r="AE30" s="9">
        <v>45657</v>
      </c>
      <c r="AF30" s="23" t="s">
        <v>90</v>
      </c>
    </row>
    <row r="31" spans="1:32" s="22" customFormat="1" ht="30" customHeight="1" thickBot="1">
      <c r="A31" s="6">
        <v>2024</v>
      </c>
      <c r="B31" s="5">
        <v>45566</v>
      </c>
      <c r="C31" s="9">
        <v>45657</v>
      </c>
      <c r="D31" s="21" t="s">
        <v>80</v>
      </c>
      <c r="E31" s="6">
        <v>1410</v>
      </c>
      <c r="F31" s="6" t="s">
        <v>111</v>
      </c>
      <c r="G31" s="6" t="s">
        <v>180</v>
      </c>
      <c r="H31" s="7" t="s">
        <v>176</v>
      </c>
      <c r="I31" s="8" t="s">
        <v>181</v>
      </c>
      <c r="J31" s="7" t="s">
        <v>182</v>
      </c>
      <c r="K31" s="7" t="s">
        <v>183</v>
      </c>
      <c r="L31" s="21" t="s">
        <v>87</v>
      </c>
      <c r="M31" s="6">
        <v>23644.74</v>
      </c>
      <c r="N31" s="6" t="s">
        <v>88</v>
      </c>
      <c r="O31" s="6">
        <v>19745.53</v>
      </c>
      <c r="P31" s="6" t="s">
        <v>88</v>
      </c>
      <c r="Q31" s="6">
        <v>1</v>
      </c>
      <c r="S31" s="6">
        <v>24</v>
      </c>
      <c r="U31" s="6">
        <v>24</v>
      </c>
      <c r="V31" s="6">
        <v>24</v>
      </c>
      <c r="AD31" s="6" t="s">
        <v>89</v>
      </c>
      <c r="AE31" s="9">
        <v>45657</v>
      </c>
      <c r="AF31" s="23" t="s">
        <v>90</v>
      </c>
    </row>
    <row r="32" spans="1:32" s="22" customFormat="1" ht="30" customHeight="1" thickBot="1">
      <c r="A32" s="6">
        <v>2024</v>
      </c>
      <c r="B32" s="5">
        <v>45566</v>
      </c>
      <c r="C32" s="9">
        <v>45657</v>
      </c>
      <c r="D32" s="21" t="s">
        <v>80</v>
      </c>
      <c r="E32" s="6">
        <v>1410</v>
      </c>
      <c r="F32" s="6" t="s">
        <v>111</v>
      </c>
      <c r="G32" s="6" t="s">
        <v>184</v>
      </c>
      <c r="H32" s="7" t="s">
        <v>176</v>
      </c>
      <c r="I32" s="8" t="s">
        <v>677</v>
      </c>
      <c r="J32" s="7" t="s">
        <v>447</v>
      </c>
      <c r="K32" s="7" t="s">
        <v>678</v>
      </c>
      <c r="L32" s="21" t="s">
        <v>116</v>
      </c>
      <c r="M32" s="6">
        <v>23644.74</v>
      </c>
      <c r="N32" s="6" t="s">
        <v>88</v>
      </c>
      <c r="O32" s="6">
        <v>19745.53</v>
      </c>
      <c r="P32" s="6" t="s">
        <v>88</v>
      </c>
      <c r="Q32" s="6">
        <v>1</v>
      </c>
      <c r="S32" s="6">
        <v>25</v>
      </c>
      <c r="U32" s="6">
        <v>25</v>
      </c>
      <c r="V32" s="6">
        <v>25</v>
      </c>
      <c r="AD32" s="6" t="s">
        <v>89</v>
      </c>
      <c r="AE32" s="9">
        <v>45657</v>
      </c>
      <c r="AF32" s="23" t="s">
        <v>90</v>
      </c>
    </row>
    <row r="33" spans="1:32" s="22" customFormat="1" ht="30" customHeight="1" thickBot="1">
      <c r="A33" s="6">
        <v>2024</v>
      </c>
      <c r="B33" s="5">
        <v>45566</v>
      </c>
      <c r="C33" s="9">
        <v>45657</v>
      </c>
      <c r="D33" s="21" t="s">
        <v>80</v>
      </c>
      <c r="E33" s="6">
        <v>1610</v>
      </c>
      <c r="F33" s="6" t="s">
        <v>150</v>
      </c>
      <c r="G33" s="6" t="s">
        <v>185</v>
      </c>
      <c r="H33" s="7" t="s">
        <v>186</v>
      </c>
      <c r="I33" s="8" t="s">
        <v>187</v>
      </c>
      <c r="J33" s="7" t="s">
        <v>154</v>
      </c>
      <c r="K33" s="7" t="s">
        <v>188</v>
      </c>
      <c r="L33" s="21" t="s">
        <v>116</v>
      </c>
      <c r="M33" s="6">
        <v>47100.37</v>
      </c>
      <c r="N33" s="6" t="s">
        <v>88</v>
      </c>
      <c r="O33" s="6">
        <v>37071.39</v>
      </c>
      <c r="P33" s="6" t="s">
        <v>88</v>
      </c>
      <c r="Q33" s="6">
        <v>1</v>
      </c>
      <c r="S33" s="6">
        <v>26</v>
      </c>
      <c r="U33" s="6">
        <v>26</v>
      </c>
      <c r="V33" s="6">
        <v>26</v>
      </c>
      <c r="AD33" s="6" t="s">
        <v>89</v>
      </c>
      <c r="AE33" s="9">
        <v>45657</v>
      </c>
      <c r="AF33" s="23" t="s">
        <v>90</v>
      </c>
    </row>
    <row r="34" spans="1:32" s="22" customFormat="1" ht="30" customHeight="1" thickBot="1">
      <c r="A34" s="6">
        <v>2024</v>
      </c>
      <c r="B34" s="5">
        <v>45566</v>
      </c>
      <c r="C34" s="9">
        <v>45657</v>
      </c>
      <c r="D34" s="21" t="s">
        <v>80</v>
      </c>
      <c r="E34" s="6">
        <v>1410</v>
      </c>
      <c r="F34" s="6" t="s">
        <v>156</v>
      </c>
      <c r="G34" s="6" t="s">
        <v>189</v>
      </c>
      <c r="H34" s="7" t="s">
        <v>190</v>
      </c>
      <c r="I34" s="8" t="s">
        <v>191</v>
      </c>
      <c r="J34" s="7" t="s">
        <v>192</v>
      </c>
      <c r="K34" s="7" t="s">
        <v>193</v>
      </c>
      <c r="L34" s="21" t="s">
        <v>87</v>
      </c>
      <c r="M34" s="6">
        <v>32232.5</v>
      </c>
      <c r="N34" s="6" t="s">
        <v>88</v>
      </c>
      <c r="O34" s="6">
        <v>26196.35</v>
      </c>
      <c r="P34" s="6" t="s">
        <v>88</v>
      </c>
      <c r="Q34" s="6">
        <v>1</v>
      </c>
      <c r="S34" s="6">
        <v>27</v>
      </c>
      <c r="U34" s="6">
        <v>27</v>
      </c>
      <c r="V34" s="6">
        <v>27</v>
      </c>
      <c r="AD34" s="6" t="s">
        <v>89</v>
      </c>
      <c r="AE34" s="9">
        <v>45657</v>
      </c>
      <c r="AF34" s="23" t="s">
        <v>90</v>
      </c>
    </row>
    <row r="35" spans="1:32" s="22" customFormat="1" ht="30" customHeight="1" thickBot="1">
      <c r="A35" s="6">
        <v>2024</v>
      </c>
      <c r="B35" s="5">
        <v>45566</v>
      </c>
      <c r="C35" s="9">
        <v>45657</v>
      </c>
      <c r="D35" s="21" t="s">
        <v>80</v>
      </c>
      <c r="E35" s="6">
        <v>1410</v>
      </c>
      <c r="F35" s="6" t="s">
        <v>133</v>
      </c>
      <c r="G35" s="6" t="s">
        <v>194</v>
      </c>
      <c r="H35" s="7" t="s">
        <v>186</v>
      </c>
      <c r="I35" s="8" t="s">
        <v>195</v>
      </c>
      <c r="J35" s="7" t="s">
        <v>506</v>
      </c>
      <c r="K35" s="7" t="s">
        <v>658</v>
      </c>
      <c r="L35" s="21" t="s">
        <v>87</v>
      </c>
      <c r="M35" s="6">
        <v>23644.74</v>
      </c>
      <c r="N35" s="6" t="s">
        <v>88</v>
      </c>
      <c r="O35" s="6">
        <v>19745.53</v>
      </c>
      <c r="P35" s="6" t="s">
        <v>88</v>
      </c>
      <c r="Q35" s="6">
        <v>1</v>
      </c>
      <c r="S35" s="6">
        <v>28</v>
      </c>
      <c r="U35" s="6">
        <v>28</v>
      </c>
      <c r="V35" s="6">
        <v>28</v>
      </c>
      <c r="AD35" s="6" t="s">
        <v>89</v>
      </c>
      <c r="AE35" s="9">
        <v>45657</v>
      </c>
      <c r="AF35" s="23" t="s">
        <v>90</v>
      </c>
    </row>
    <row r="36" spans="1:32" s="22" customFormat="1" ht="30" customHeight="1" thickBot="1">
      <c r="A36" s="6">
        <v>2024</v>
      </c>
      <c r="B36" s="5">
        <v>45566</v>
      </c>
      <c r="C36" s="9">
        <v>45657</v>
      </c>
      <c r="D36" s="21" t="s">
        <v>80</v>
      </c>
      <c r="E36" s="6">
        <v>1516</v>
      </c>
      <c r="F36" s="6" t="s">
        <v>111</v>
      </c>
      <c r="G36" s="6" t="s">
        <v>196</v>
      </c>
      <c r="H36" s="7" t="s">
        <v>186</v>
      </c>
      <c r="I36" s="8" t="s">
        <v>197</v>
      </c>
      <c r="J36" s="7" t="s">
        <v>149</v>
      </c>
      <c r="K36" s="7" t="s">
        <v>115</v>
      </c>
      <c r="L36" s="21" t="s">
        <v>116</v>
      </c>
      <c r="M36" s="6">
        <v>23644.74</v>
      </c>
      <c r="N36" s="6" t="s">
        <v>88</v>
      </c>
      <c r="O36" s="6">
        <v>19745.53</v>
      </c>
      <c r="P36" s="6" t="s">
        <v>88</v>
      </c>
      <c r="Q36" s="6">
        <v>1</v>
      </c>
      <c r="S36" s="6">
        <v>29</v>
      </c>
      <c r="U36" s="6">
        <v>29</v>
      </c>
      <c r="V36" s="6">
        <v>29</v>
      </c>
      <c r="AD36" s="6" t="s">
        <v>89</v>
      </c>
      <c r="AE36" s="9">
        <v>45657</v>
      </c>
      <c r="AF36" s="23" t="s">
        <v>90</v>
      </c>
    </row>
    <row r="37" spans="1:32" s="22" customFormat="1" ht="30" customHeight="1" thickBot="1">
      <c r="A37" s="6">
        <v>2024</v>
      </c>
      <c r="B37" s="5">
        <v>45566</v>
      </c>
      <c r="C37" s="9">
        <v>45657</v>
      </c>
      <c r="D37" s="21" t="s">
        <v>80</v>
      </c>
      <c r="E37" s="6">
        <v>1610</v>
      </c>
      <c r="F37" s="6" t="s">
        <v>150</v>
      </c>
      <c r="G37" s="6" t="s">
        <v>198</v>
      </c>
      <c r="H37" s="7" t="s">
        <v>199</v>
      </c>
      <c r="I37" s="8" t="s">
        <v>200</v>
      </c>
      <c r="J37" s="7" t="s">
        <v>201</v>
      </c>
      <c r="K37" s="7" t="s">
        <v>202</v>
      </c>
      <c r="L37" s="21" t="s">
        <v>87</v>
      </c>
      <c r="M37" s="6">
        <v>47100.37</v>
      </c>
      <c r="N37" s="6" t="s">
        <v>88</v>
      </c>
      <c r="O37" s="6">
        <v>37071.69</v>
      </c>
      <c r="P37" s="6" t="s">
        <v>88</v>
      </c>
      <c r="Q37" s="6">
        <v>1</v>
      </c>
      <c r="S37" s="6">
        <v>30</v>
      </c>
      <c r="U37" s="6">
        <v>30</v>
      </c>
      <c r="V37" s="6">
        <v>30</v>
      </c>
      <c r="AD37" s="6" t="s">
        <v>89</v>
      </c>
      <c r="AE37" s="9">
        <v>45657</v>
      </c>
      <c r="AF37" s="23" t="s">
        <v>90</v>
      </c>
    </row>
    <row r="38" spans="1:32" s="22" customFormat="1" ht="30" customHeight="1" thickBot="1">
      <c r="A38" s="6">
        <v>2024</v>
      </c>
      <c r="B38" s="5">
        <v>45566</v>
      </c>
      <c r="C38" s="9">
        <v>45657</v>
      </c>
      <c r="D38" s="21" t="s">
        <v>80</v>
      </c>
      <c r="E38" s="6">
        <v>1516</v>
      </c>
      <c r="F38" s="6" t="s">
        <v>156</v>
      </c>
      <c r="G38" s="6" t="s">
        <v>203</v>
      </c>
      <c r="H38" s="7" t="s">
        <v>199</v>
      </c>
      <c r="I38" s="8" t="s">
        <v>204</v>
      </c>
      <c r="J38" s="7" t="s">
        <v>205</v>
      </c>
      <c r="K38" s="7" t="s">
        <v>206</v>
      </c>
      <c r="L38" s="21" t="s">
        <v>116</v>
      </c>
      <c r="M38" s="6">
        <v>32232.5</v>
      </c>
      <c r="N38" s="6" t="s">
        <v>88</v>
      </c>
      <c r="O38" s="6">
        <v>26196.35</v>
      </c>
      <c r="P38" s="6" t="s">
        <v>88</v>
      </c>
      <c r="Q38" s="6">
        <v>1</v>
      </c>
      <c r="S38" s="6">
        <v>31</v>
      </c>
      <c r="U38" s="6">
        <v>31</v>
      </c>
      <c r="V38" s="6">
        <v>31</v>
      </c>
      <c r="AD38" s="6" t="s">
        <v>89</v>
      </c>
      <c r="AE38" s="9">
        <v>45657</v>
      </c>
      <c r="AF38" s="23" t="s">
        <v>90</v>
      </c>
    </row>
    <row r="39" spans="1:32" s="22" customFormat="1" ht="30" customHeight="1" thickBot="1">
      <c r="A39" s="6">
        <v>2024</v>
      </c>
      <c r="B39" s="5">
        <v>45566</v>
      </c>
      <c r="C39" s="9">
        <v>45657</v>
      </c>
      <c r="D39" s="21" t="s">
        <v>80</v>
      </c>
      <c r="E39" s="6">
        <v>1410</v>
      </c>
      <c r="F39" s="6" t="s">
        <v>111</v>
      </c>
      <c r="G39" s="6" t="s">
        <v>207</v>
      </c>
      <c r="H39" s="7" t="s">
        <v>199</v>
      </c>
      <c r="I39" s="8" t="s">
        <v>208</v>
      </c>
      <c r="J39" s="7" t="s">
        <v>209</v>
      </c>
      <c r="K39" s="7" t="s">
        <v>105</v>
      </c>
      <c r="L39" s="21" t="s">
        <v>87</v>
      </c>
      <c r="M39" s="6">
        <v>23644.74</v>
      </c>
      <c r="N39" s="6" t="s">
        <v>88</v>
      </c>
      <c r="O39" s="6">
        <v>19745.53</v>
      </c>
      <c r="P39" s="6" t="s">
        <v>88</v>
      </c>
      <c r="Q39" s="6">
        <v>1</v>
      </c>
      <c r="S39" s="6">
        <v>32</v>
      </c>
      <c r="U39" s="6">
        <v>32</v>
      </c>
      <c r="V39" s="6">
        <v>32</v>
      </c>
      <c r="AD39" s="6" t="s">
        <v>89</v>
      </c>
      <c r="AE39" s="9">
        <v>45657</v>
      </c>
      <c r="AF39" s="23" t="s">
        <v>90</v>
      </c>
    </row>
    <row r="40" spans="1:32" s="22" customFormat="1" ht="30" customHeight="1" thickBot="1">
      <c r="A40" s="6">
        <v>2024</v>
      </c>
      <c r="B40" s="5">
        <v>45566</v>
      </c>
      <c r="C40" s="9">
        <v>45657</v>
      </c>
      <c r="D40" s="21" t="s">
        <v>80</v>
      </c>
      <c r="E40" s="6">
        <v>1516</v>
      </c>
      <c r="F40" s="6" t="s">
        <v>156</v>
      </c>
      <c r="G40" s="6" t="s">
        <v>210</v>
      </c>
      <c r="H40" s="7" t="s">
        <v>199</v>
      </c>
      <c r="I40" s="8" t="s">
        <v>211</v>
      </c>
      <c r="J40" s="7" t="s">
        <v>212</v>
      </c>
      <c r="K40" s="7" t="s">
        <v>95</v>
      </c>
      <c r="L40" s="21" t="s">
        <v>87</v>
      </c>
      <c r="M40" s="6">
        <v>32232.5</v>
      </c>
      <c r="N40" s="6" t="s">
        <v>88</v>
      </c>
      <c r="O40" s="6">
        <v>26196.35</v>
      </c>
      <c r="P40" s="6" t="s">
        <v>88</v>
      </c>
      <c r="Q40" s="6">
        <v>1</v>
      </c>
      <c r="S40" s="6">
        <v>33</v>
      </c>
      <c r="U40" s="6">
        <v>33</v>
      </c>
      <c r="V40" s="6">
        <v>33</v>
      </c>
      <c r="AD40" s="6" t="s">
        <v>89</v>
      </c>
      <c r="AE40" s="9">
        <v>45657</v>
      </c>
      <c r="AF40" s="23" t="s">
        <v>90</v>
      </c>
    </row>
    <row r="41" spans="1:32" s="22" customFormat="1" ht="30" customHeight="1" thickBot="1">
      <c r="A41" s="6">
        <v>2024</v>
      </c>
      <c r="B41" s="5">
        <v>45566</v>
      </c>
      <c r="C41" s="9">
        <v>45657</v>
      </c>
      <c r="D41" s="21" t="s">
        <v>80</v>
      </c>
      <c r="E41" s="6">
        <v>1516</v>
      </c>
      <c r="F41" s="6" t="s">
        <v>156</v>
      </c>
      <c r="G41" s="6" t="s">
        <v>213</v>
      </c>
      <c r="H41" s="7" t="s">
        <v>199</v>
      </c>
      <c r="I41" s="8" t="s">
        <v>214</v>
      </c>
      <c r="J41" s="7" t="s">
        <v>215</v>
      </c>
      <c r="K41" s="7" t="s">
        <v>216</v>
      </c>
      <c r="L41" s="21" t="s">
        <v>87</v>
      </c>
      <c r="M41" s="6">
        <v>32232.5</v>
      </c>
      <c r="N41" s="6" t="s">
        <v>88</v>
      </c>
      <c r="O41" s="6">
        <v>26196.35</v>
      </c>
      <c r="P41" s="6" t="s">
        <v>88</v>
      </c>
      <c r="Q41" s="6">
        <v>1</v>
      </c>
      <c r="S41" s="6">
        <v>34</v>
      </c>
      <c r="U41" s="6">
        <v>34</v>
      </c>
      <c r="V41" s="6">
        <v>34</v>
      </c>
      <c r="AD41" s="6" t="s">
        <v>89</v>
      </c>
      <c r="AE41" s="9">
        <v>45657</v>
      </c>
      <c r="AF41" s="23" t="s">
        <v>90</v>
      </c>
    </row>
    <row r="42" spans="1:32" s="22" customFormat="1" ht="30" customHeight="1" thickBot="1">
      <c r="A42" s="6">
        <v>2024</v>
      </c>
      <c r="B42" s="5">
        <v>45566</v>
      </c>
      <c r="C42" s="9">
        <v>45657</v>
      </c>
      <c r="D42" s="21" t="s">
        <v>80</v>
      </c>
      <c r="E42" s="6">
        <v>1410</v>
      </c>
      <c r="F42" s="6" t="s">
        <v>133</v>
      </c>
      <c r="G42" s="6" t="s">
        <v>217</v>
      </c>
      <c r="H42" s="7" t="s">
        <v>199</v>
      </c>
      <c r="I42" s="8" t="s">
        <v>118</v>
      </c>
      <c r="J42" s="7" t="s">
        <v>171</v>
      </c>
      <c r="K42" s="7" t="s">
        <v>447</v>
      </c>
      <c r="L42" s="21" t="s">
        <v>116</v>
      </c>
      <c r="M42" s="6">
        <v>23644.74</v>
      </c>
      <c r="N42" s="6" t="s">
        <v>88</v>
      </c>
      <c r="O42" s="6">
        <v>19745.53</v>
      </c>
      <c r="P42" s="6" t="s">
        <v>88</v>
      </c>
      <c r="Q42" s="6">
        <v>1</v>
      </c>
      <c r="S42" s="6">
        <v>35</v>
      </c>
      <c r="U42" s="6">
        <v>35</v>
      </c>
      <c r="V42" s="6">
        <v>35</v>
      </c>
      <c r="AD42" s="6" t="s">
        <v>89</v>
      </c>
      <c r="AE42" s="9">
        <v>45657</v>
      </c>
      <c r="AF42" s="23" t="s">
        <v>90</v>
      </c>
    </row>
    <row r="43" spans="1:32" s="22" customFormat="1" ht="30" customHeight="1" thickBot="1">
      <c r="A43" s="6">
        <v>2024</v>
      </c>
      <c r="B43" s="5">
        <v>45566</v>
      </c>
      <c r="C43" s="9">
        <v>45657</v>
      </c>
      <c r="D43" s="21" t="s">
        <v>80</v>
      </c>
      <c r="E43" s="6">
        <v>1410</v>
      </c>
      <c r="F43" s="6" t="s">
        <v>111</v>
      </c>
      <c r="G43" s="6" t="s">
        <v>218</v>
      </c>
      <c r="H43" s="7" t="s">
        <v>199</v>
      </c>
      <c r="I43" s="8" t="s">
        <v>219</v>
      </c>
      <c r="J43" s="7" t="s">
        <v>220</v>
      </c>
      <c r="K43" s="7" t="s">
        <v>221</v>
      </c>
      <c r="L43" s="21" t="s">
        <v>116</v>
      </c>
      <c r="M43" s="6">
        <v>23644.74</v>
      </c>
      <c r="N43" s="6" t="s">
        <v>88</v>
      </c>
      <c r="O43" s="6">
        <v>19745.53</v>
      </c>
      <c r="P43" s="6" t="s">
        <v>88</v>
      </c>
      <c r="Q43" s="6">
        <v>1</v>
      </c>
      <c r="S43" s="6">
        <v>36</v>
      </c>
      <c r="U43" s="6">
        <v>36</v>
      </c>
      <c r="V43" s="6">
        <v>36</v>
      </c>
      <c r="AD43" s="6" t="s">
        <v>89</v>
      </c>
      <c r="AE43" s="9">
        <v>45657</v>
      </c>
      <c r="AF43" s="23" t="s">
        <v>90</v>
      </c>
    </row>
    <row r="44" spans="1:32" s="22" customFormat="1" ht="30" customHeight="1" thickBot="1">
      <c r="A44" s="6">
        <v>2024</v>
      </c>
      <c r="B44" s="5">
        <v>45566</v>
      </c>
      <c r="C44" s="9">
        <v>45657</v>
      </c>
      <c r="D44" s="21" t="s">
        <v>80</v>
      </c>
      <c r="E44" s="6">
        <v>1410</v>
      </c>
      <c r="F44" s="6" t="s">
        <v>111</v>
      </c>
      <c r="G44" s="6" t="s">
        <v>222</v>
      </c>
      <c r="H44" s="7" t="s">
        <v>199</v>
      </c>
      <c r="I44" s="8" t="s">
        <v>659</v>
      </c>
      <c r="J44" s="7" t="s">
        <v>143</v>
      </c>
      <c r="K44" s="7" t="s">
        <v>660</v>
      </c>
      <c r="L44" s="21" t="s">
        <v>87</v>
      </c>
      <c r="M44" s="6">
        <v>23644.74</v>
      </c>
      <c r="N44" s="6" t="s">
        <v>88</v>
      </c>
      <c r="O44" s="6">
        <v>19745.53</v>
      </c>
      <c r="P44" s="6" t="s">
        <v>88</v>
      </c>
      <c r="Q44" s="6">
        <v>1</v>
      </c>
      <c r="S44" s="6">
        <v>37</v>
      </c>
      <c r="U44" s="6">
        <v>37</v>
      </c>
      <c r="V44" s="6">
        <v>37</v>
      </c>
      <c r="AD44" s="6" t="s">
        <v>89</v>
      </c>
      <c r="AE44" s="9">
        <v>45657</v>
      </c>
      <c r="AF44" s="23" t="s">
        <v>90</v>
      </c>
    </row>
    <row r="45" spans="1:32" s="22" customFormat="1" ht="30" customHeight="1" thickBot="1">
      <c r="A45" s="6">
        <v>2024</v>
      </c>
      <c r="B45" s="5">
        <v>45566</v>
      </c>
      <c r="C45" s="9">
        <v>45657</v>
      </c>
      <c r="D45" s="21" t="s">
        <v>80</v>
      </c>
      <c r="E45" s="6">
        <v>1410</v>
      </c>
      <c r="F45" s="6" t="s">
        <v>111</v>
      </c>
      <c r="G45" s="6" t="s">
        <v>223</v>
      </c>
      <c r="H45" s="7" t="s">
        <v>199</v>
      </c>
      <c r="I45" s="8" t="s">
        <v>679</v>
      </c>
      <c r="J45" s="7"/>
      <c r="K45" s="7"/>
      <c r="L45" s="21"/>
      <c r="M45" s="6">
        <v>23644.74</v>
      </c>
      <c r="N45" s="6" t="s">
        <v>88</v>
      </c>
      <c r="O45" s="6">
        <v>19745.53</v>
      </c>
      <c r="P45" s="6" t="s">
        <v>88</v>
      </c>
      <c r="Q45" s="6">
        <v>1</v>
      </c>
      <c r="S45" s="6">
        <v>38</v>
      </c>
      <c r="U45" s="6">
        <v>38</v>
      </c>
      <c r="V45" s="6">
        <v>38</v>
      </c>
      <c r="AD45" s="6" t="s">
        <v>89</v>
      </c>
      <c r="AE45" s="9">
        <v>45657</v>
      </c>
      <c r="AF45" s="23" t="s">
        <v>90</v>
      </c>
    </row>
    <row r="46" spans="1:32" s="22" customFormat="1" ht="30" customHeight="1" thickBot="1">
      <c r="A46" s="6">
        <v>2024</v>
      </c>
      <c r="B46" s="5">
        <v>45566</v>
      </c>
      <c r="C46" s="9">
        <v>45657</v>
      </c>
      <c r="D46" s="21" t="s">
        <v>80</v>
      </c>
      <c r="E46" s="6">
        <v>1617</v>
      </c>
      <c r="F46" s="6" t="s">
        <v>224</v>
      </c>
      <c r="G46" s="6" t="s">
        <v>225</v>
      </c>
      <c r="H46" s="7" t="s">
        <v>226</v>
      </c>
      <c r="I46" s="8" t="s">
        <v>227</v>
      </c>
      <c r="J46" s="7" t="s">
        <v>228</v>
      </c>
      <c r="K46" s="7" t="s">
        <v>229</v>
      </c>
      <c r="L46" s="21" t="s">
        <v>116</v>
      </c>
      <c r="M46" s="6">
        <v>47100.37</v>
      </c>
      <c r="N46" s="6" t="s">
        <v>88</v>
      </c>
      <c r="O46" s="6">
        <v>37071.69</v>
      </c>
      <c r="P46" s="6" t="s">
        <v>88</v>
      </c>
      <c r="Q46" s="6">
        <v>1</v>
      </c>
      <c r="S46" s="6">
        <v>39</v>
      </c>
      <c r="U46" s="6">
        <v>39</v>
      </c>
      <c r="V46" s="6">
        <v>39</v>
      </c>
      <c r="AD46" s="6" t="s">
        <v>89</v>
      </c>
      <c r="AE46" s="9">
        <v>45657</v>
      </c>
      <c r="AF46" s="23" t="s">
        <v>90</v>
      </c>
    </row>
    <row r="47" spans="1:32" s="22" customFormat="1" ht="30" customHeight="1" thickBot="1">
      <c r="A47" s="6">
        <v>2024</v>
      </c>
      <c r="B47" s="5">
        <v>45566</v>
      </c>
      <c r="C47" s="9">
        <v>45657</v>
      </c>
      <c r="D47" s="21" t="s">
        <v>80</v>
      </c>
      <c r="E47" s="6">
        <v>1410</v>
      </c>
      <c r="F47" s="6" t="s">
        <v>133</v>
      </c>
      <c r="G47" s="6" t="s">
        <v>230</v>
      </c>
      <c r="H47" s="7" t="s">
        <v>226</v>
      </c>
      <c r="I47" s="8" t="s">
        <v>231</v>
      </c>
      <c r="J47" s="7" t="s">
        <v>232</v>
      </c>
      <c r="K47" s="7" t="s">
        <v>233</v>
      </c>
      <c r="L47" s="21" t="s">
        <v>87</v>
      </c>
      <c r="M47" s="6">
        <v>23644.74</v>
      </c>
      <c r="N47" s="6" t="s">
        <v>88</v>
      </c>
      <c r="O47" s="6">
        <v>19745.53</v>
      </c>
      <c r="P47" s="6" t="s">
        <v>88</v>
      </c>
      <c r="Q47" s="6">
        <v>1</v>
      </c>
      <c r="S47" s="6">
        <v>40</v>
      </c>
      <c r="U47" s="6">
        <v>40</v>
      </c>
      <c r="V47" s="6">
        <v>40</v>
      </c>
      <c r="AD47" s="6" t="s">
        <v>89</v>
      </c>
      <c r="AE47" s="9">
        <v>45657</v>
      </c>
      <c r="AF47" s="23" t="s">
        <v>90</v>
      </c>
    </row>
    <row r="48" spans="1:32" s="22" customFormat="1" ht="30" customHeight="1" thickBot="1">
      <c r="A48" s="6">
        <v>2024</v>
      </c>
      <c r="B48" s="5">
        <v>45566</v>
      </c>
      <c r="C48" s="9">
        <v>45657</v>
      </c>
      <c r="D48" s="21" t="s">
        <v>80</v>
      </c>
      <c r="E48" s="6">
        <v>1410</v>
      </c>
      <c r="F48" s="6" t="s">
        <v>133</v>
      </c>
      <c r="G48" s="6" t="s">
        <v>234</v>
      </c>
      <c r="H48" s="7" t="s">
        <v>226</v>
      </c>
      <c r="I48" s="8" t="s">
        <v>235</v>
      </c>
      <c r="J48" s="7" t="s">
        <v>236</v>
      </c>
      <c r="K48" s="7" t="s">
        <v>237</v>
      </c>
      <c r="L48" s="21" t="s">
        <v>87</v>
      </c>
      <c r="M48" s="6">
        <v>23644.74</v>
      </c>
      <c r="N48" s="6" t="s">
        <v>88</v>
      </c>
      <c r="O48" s="6">
        <v>19745.53</v>
      </c>
      <c r="P48" s="6" t="s">
        <v>88</v>
      </c>
      <c r="Q48" s="6">
        <v>1</v>
      </c>
      <c r="S48" s="6">
        <v>41</v>
      </c>
      <c r="U48" s="6">
        <v>41</v>
      </c>
      <c r="V48" s="6">
        <v>41</v>
      </c>
      <c r="AD48" s="6" t="s">
        <v>89</v>
      </c>
      <c r="AE48" s="9">
        <v>45657</v>
      </c>
      <c r="AF48" s="23" t="s">
        <v>90</v>
      </c>
    </row>
    <row r="49" spans="1:32" s="22" customFormat="1" ht="30" customHeight="1" thickBot="1">
      <c r="A49" s="6">
        <v>2024</v>
      </c>
      <c r="B49" s="5">
        <v>45566</v>
      </c>
      <c r="C49" s="9">
        <v>45657</v>
      </c>
      <c r="D49" s="21" t="s">
        <v>80</v>
      </c>
      <c r="E49" s="6">
        <v>1410</v>
      </c>
      <c r="F49" s="6" t="s">
        <v>133</v>
      </c>
      <c r="G49" s="6" t="s">
        <v>238</v>
      </c>
      <c r="H49" s="7" t="s">
        <v>226</v>
      </c>
      <c r="I49" s="8" t="s">
        <v>239</v>
      </c>
      <c r="J49" s="7" t="s">
        <v>240</v>
      </c>
      <c r="K49" s="7" t="s">
        <v>241</v>
      </c>
      <c r="L49" s="21" t="s">
        <v>116</v>
      </c>
      <c r="M49" s="6">
        <v>23644.74</v>
      </c>
      <c r="N49" s="6" t="s">
        <v>88</v>
      </c>
      <c r="O49" s="6">
        <v>19745.53</v>
      </c>
      <c r="P49" s="6" t="s">
        <v>88</v>
      </c>
      <c r="Q49" s="6">
        <v>1</v>
      </c>
      <c r="S49" s="6">
        <v>42</v>
      </c>
      <c r="U49" s="6">
        <v>42</v>
      </c>
      <c r="V49" s="6">
        <v>42</v>
      </c>
      <c r="AD49" s="6" t="s">
        <v>89</v>
      </c>
      <c r="AE49" s="9">
        <v>45657</v>
      </c>
      <c r="AF49" s="23" t="s">
        <v>90</v>
      </c>
    </row>
    <row r="50" spans="1:32" s="22" customFormat="1" ht="30" customHeight="1" thickBot="1">
      <c r="A50" s="6">
        <v>2024</v>
      </c>
      <c r="B50" s="5">
        <v>45566</v>
      </c>
      <c r="C50" s="9">
        <v>45657</v>
      </c>
      <c r="D50" s="21" t="s">
        <v>80</v>
      </c>
      <c r="E50" s="6">
        <v>1410</v>
      </c>
      <c r="F50" s="6" t="s">
        <v>133</v>
      </c>
      <c r="G50" s="6" t="s">
        <v>242</v>
      </c>
      <c r="H50" s="7" t="s">
        <v>226</v>
      </c>
      <c r="I50" s="8" t="s">
        <v>661</v>
      </c>
      <c r="J50" s="7" t="s">
        <v>662</v>
      </c>
      <c r="K50" s="7" t="s">
        <v>104</v>
      </c>
      <c r="L50" s="21" t="s">
        <v>116</v>
      </c>
      <c r="M50" s="6">
        <v>23644.74</v>
      </c>
      <c r="N50" s="6" t="s">
        <v>88</v>
      </c>
      <c r="O50" s="6">
        <v>19745.53</v>
      </c>
      <c r="P50" s="6" t="s">
        <v>88</v>
      </c>
      <c r="Q50" s="6">
        <v>1</v>
      </c>
      <c r="S50" s="6">
        <v>43</v>
      </c>
      <c r="U50" s="6">
        <v>43</v>
      </c>
      <c r="V50" s="6">
        <v>43</v>
      </c>
      <c r="AD50" s="6" t="s">
        <v>89</v>
      </c>
      <c r="AE50" s="9">
        <v>45657</v>
      </c>
      <c r="AF50" s="23" t="s">
        <v>90</v>
      </c>
    </row>
    <row r="51" spans="1:32" s="22" customFormat="1" ht="30" customHeight="1" thickBot="1">
      <c r="A51" s="6">
        <v>2024</v>
      </c>
      <c r="B51" s="5">
        <v>45566</v>
      </c>
      <c r="C51" s="9">
        <v>45657</v>
      </c>
      <c r="D51" s="21" t="s">
        <v>243</v>
      </c>
      <c r="E51" s="6">
        <v>203</v>
      </c>
      <c r="F51" s="6" t="s">
        <v>244</v>
      </c>
      <c r="G51" s="6" t="s">
        <v>244</v>
      </c>
      <c r="H51" s="7" t="s">
        <v>199</v>
      </c>
      <c r="I51" s="8" t="s">
        <v>245</v>
      </c>
      <c r="J51" s="7" t="s">
        <v>246</v>
      </c>
      <c r="K51" s="7" t="s">
        <v>179</v>
      </c>
      <c r="L51" s="21" t="s">
        <v>116</v>
      </c>
      <c r="M51" s="6">
        <v>11539.08</v>
      </c>
      <c r="N51" s="6" t="s">
        <v>88</v>
      </c>
      <c r="O51" s="6">
        <v>8372.76</v>
      </c>
      <c r="P51" s="6" t="s">
        <v>88</v>
      </c>
      <c r="Q51" s="6">
        <v>2</v>
      </c>
      <c r="S51" s="6">
        <v>44</v>
      </c>
      <c r="U51" s="6">
        <v>44</v>
      </c>
      <c r="V51" s="6">
        <v>44</v>
      </c>
      <c r="AD51" s="6" t="s">
        <v>89</v>
      </c>
      <c r="AE51" s="9">
        <v>45657</v>
      </c>
      <c r="AF51" s="23" t="s">
        <v>90</v>
      </c>
    </row>
    <row r="52" spans="1:32" s="22" customFormat="1" ht="30" customHeight="1" thickBot="1">
      <c r="A52" s="6">
        <v>2024</v>
      </c>
      <c r="B52" s="5">
        <v>45566</v>
      </c>
      <c r="C52" s="9">
        <v>45657</v>
      </c>
      <c r="D52" s="21" t="s">
        <v>243</v>
      </c>
      <c r="E52" s="6">
        <v>211</v>
      </c>
      <c r="F52" s="6" t="s">
        <v>247</v>
      </c>
      <c r="G52" s="6" t="s">
        <v>247</v>
      </c>
      <c r="H52" s="7" t="s">
        <v>93</v>
      </c>
      <c r="I52" s="8" t="s">
        <v>248</v>
      </c>
      <c r="J52" s="7" t="s">
        <v>249</v>
      </c>
      <c r="K52" s="7" t="s">
        <v>250</v>
      </c>
      <c r="L52" s="21" t="s">
        <v>87</v>
      </c>
      <c r="M52" s="6">
        <v>17043.68</v>
      </c>
      <c r="N52" s="6" t="s">
        <v>88</v>
      </c>
      <c r="O52" s="6">
        <v>13431.5</v>
      </c>
      <c r="P52" s="6" t="s">
        <v>88</v>
      </c>
      <c r="Q52" s="6">
        <v>2</v>
      </c>
      <c r="S52" s="6">
        <v>45</v>
      </c>
      <c r="U52" s="6">
        <v>45</v>
      </c>
      <c r="V52" s="6">
        <v>45</v>
      </c>
      <c r="AD52" s="6" t="s">
        <v>89</v>
      </c>
      <c r="AE52" s="9">
        <v>45657</v>
      </c>
      <c r="AF52" s="23" t="s">
        <v>90</v>
      </c>
    </row>
    <row r="53" spans="1:32" s="22" customFormat="1" ht="30" customHeight="1" thickBot="1">
      <c r="A53" s="6">
        <v>2024</v>
      </c>
      <c r="B53" s="5">
        <v>45566</v>
      </c>
      <c r="C53" s="9">
        <v>45657</v>
      </c>
      <c r="D53" s="21" t="s">
        <v>243</v>
      </c>
      <c r="E53" s="6">
        <v>1007</v>
      </c>
      <c r="F53" s="6" t="s">
        <v>251</v>
      </c>
      <c r="G53" s="6" t="s">
        <v>251</v>
      </c>
      <c r="H53" s="7" t="s">
        <v>252</v>
      </c>
      <c r="I53" s="8" t="s">
        <v>253</v>
      </c>
      <c r="J53" s="7" t="s">
        <v>254</v>
      </c>
      <c r="K53" s="7" t="s">
        <v>255</v>
      </c>
      <c r="L53" s="21" t="s">
        <v>87</v>
      </c>
      <c r="M53" s="6">
        <v>21839.41</v>
      </c>
      <c r="N53" s="6" t="s">
        <v>88</v>
      </c>
      <c r="O53" s="6">
        <v>16683.38</v>
      </c>
      <c r="P53" s="6" t="s">
        <v>88</v>
      </c>
      <c r="Q53" s="6">
        <v>2</v>
      </c>
      <c r="S53" s="6">
        <v>46</v>
      </c>
      <c r="U53" s="6">
        <v>46</v>
      </c>
      <c r="V53" s="6">
        <v>46</v>
      </c>
      <c r="AD53" s="6" t="s">
        <v>89</v>
      </c>
      <c r="AE53" s="9">
        <v>45657</v>
      </c>
      <c r="AF53" s="23" t="s">
        <v>90</v>
      </c>
    </row>
    <row r="54" spans="1:32" s="22" customFormat="1" ht="30" customHeight="1" thickBot="1">
      <c r="A54" s="6">
        <v>2024</v>
      </c>
      <c r="B54" s="5">
        <v>45566</v>
      </c>
      <c r="C54" s="9">
        <v>45657</v>
      </c>
      <c r="D54" s="21" t="s">
        <v>243</v>
      </c>
      <c r="E54" s="6">
        <v>803</v>
      </c>
      <c r="F54" s="6" t="s">
        <v>256</v>
      </c>
      <c r="G54" s="6" t="s">
        <v>256</v>
      </c>
      <c r="H54" s="7" t="s">
        <v>226</v>
      </c>
      <c r="I54" s="8" t="s">
        <v>257</v>
      </c>
      <c r="J54" s="7" t="s">
        <v>258</v>
      </c>
      <c r="K54" s="7" t="s">
        <v>259</v>
      </c>
      <c r="L54" s="21" t="s">
        <v>116</v>
      </c>
      <c r="M54" s="6">
        <v>20434.46</v>
      </c>
      <c r="N54" s="6" t="s">
        <v>88</v>
      </c>
      <c r="O54" s="6">
        <v>15724.88</v>
      </c>
      <c r="P54" s="6" t="s">
        <v>88</v>
      </c>
      <c r="Q54" s="6">
        <v>2</v>
      </c>
      <c r="S54" s="6">
        <v>47</v>
      </c>
      <c r="U54" s="6">
        <v>47</v>
      </c>
      <c r="V54" s="6">
        <v>47</v>
      </c>
      <c r="AD54" s="6" t="s">
        <v>89</v>
      </c>
      <c r="AE54" s="9">
        <v>45657</v>
      </c>
      <c r="AF54" s="23" t="s">
        <v>90</v>
      </c>
    </row>
    <row r="55" spans="1:32" s="22" customFormat="1" ht="30" customHeight="1" thickBot="1">
      <c r="A55" s="6">
        <v>2024</v>
      </c>
      <c r="B55" s="5">
        <v>45566</v>
      </c>
      <c r="C55" s="9">
        <v>45657</v>
      </c>
      <c r="D55" s="21" t="s">
        <v>243</v>
      </c>
      <c r="E55" s="6">
        <v>211</v>
      </c>
      <c r="F55" s="6" t="s">
        <v>247</v>
      </c>
      <c r="G55" s="6" t="s">
        <v>260</v>
      </c>
      <c r="H55" s="7" t="s">
        <v>93</v>
      </c>
      <c r="I55" s="8" t="s">
        <v>261</v>
      </c>
      <c r="J55" s="7" t="s">
        <v>262</v>
      </c>
      <c r="K55" s="7" t="s">
        <v>263</v>
      </c>
      <c r="L55" s="21" t="s">
        <v>87</v>
      </c>
      <c r="M55" s="6">
        <v>11539.08</v>
      </c>
      <c r="N55" s="6" t="s">
        <v>88</v>
      </c>
      <c r="O55" s="6">
        <v>9093.6200000000008</v>
      </c>
      <c r="P55" s="6" t="s">
        <v>88</v>
      </c>
      <c r="Q55" s="6">
        <v>2</v>
      </c>
      <c r="S55" s="6">
        <v>48</v>
      </c>
      <c r="U55" s="6">
        <v>48</v>
      </c>
      <c r="V55" s="6">
        <v>48</v>
      </c>
      <c r="AD55" s="6" t="s">
        <v>89</v>
      </c>
      <c r="AE55" s="9">
        <v>45657</v>
      </c>
      <c r="AF55" s="23" t="s">
        <v>90</v>
      </c>
    </row>
    <row r="56" spans="1:32" s="22" customFormat="1" ht="30" customHeight="1" thickBot="1">
      <c r="A56" s="6">
        <v>2024</v>
      </c>
      <c r="B56" s="5">
        <v>45566</v>
      </c>
      <c r="C56" s="9">
        <v>45657</v>
      </c>
      <c r="D56" s="21" t="s">
        <v>243</v>
      </c>
      <c r="E56" s="6">
        <v>1102</v>
      </c>
      <c r="F56" s="6" t="s">
        <v>264</v>
      </c>
      <c r="G56" s="6" t="s">
        <v>264</v>
      </c>
      <c r="H56" s="7" t="s">
        <v>199</v>
      </c>
      <c r="I56" s="8" t="s">
        <v>265</v>
      </c>
      <c r="J56" s="7" t="s">
        <v>266</v>
      </c>
      <c r="K56" s="7" t="s">
        <v>124</v>
      </c>
      <c r="L56" s="21" t="s">
        <v>87</v>
      </c>
      <c r="M56" s="6">
        <v>22404.26</v>
      </c>
      <c r="N56" s="6" t="s">
        <v>88</v>
      </c>
      <c r="O56" s="6">
        <v>17057.14</v>
      </c>
      <c r="P56" s="6" t="s">
        <v>88</v>
      </c>
      <c r="Q56" s="6">
        <v>2</v>
      </c>
      <c r="S56" s="6">
        <v>49</v>
      </c>
      <c r="U56" s="6">
        <v>49</v>
      </c>
      <c r="V56" s="6">
        <v>49</v>
      </c>
      <c r="AD56" s="6" t="s">
        <v>89</v>
      </c>
      <c r="AE56" s="9">
        <v>45657</v>
      </c>
      <c r="AF56" s="23" t="s">
        <v>90</v>
      </c>
    </row>
    <row r="57" spans="1:32" s="22" customFormat="1" ht="30" customHeight="1" thickBot="1">
      <c r="A57" s="6">
        <v>2024</v>
      </c>
      <c r="B57" s="5">
        <v>45566</v>
      </c>
      <c r="C57" s="9">
        <v>45657</v>
      </c>
      <c r="D57" s="21" t="s">
        <v>243</v>
      </c>
      <c r="E57" s="6">
        <v>301</v>
      </c>
      <c r="F57" s="6" t="s">
        <v>680</v>
      </c>
      <c r="G57" s="6" t="s">
        <v>312</v>
      </c>
      <c r="H57" s="7" t="s">
        <v>199</v>
      </c>
      <c r="I57" s="8" t="s">
        <v>267</v>
      </c>
      <c r="J57" s="7" t="s">
        <v>86</v>
      </c>
      <c r="K57" s="7" t="s">
        <v>268</v>
      </c>
      <c r="L57" s="21" t="s">
        <v>87</v>
      </c>
      <c r="M57" s="6">
        <v>17608.82</v>
      </c>
      <c r="N57" s="6" t="s">
        <v>88</v>
      </c>
      <c r="O57" s="6">
        <v>17608.82</v>
      </c>
      <c r="P57" s="6" t="s">
        <v>88</v>
      </c>
      <c r="Q57" s="6">
        <v>2</v>
      </c>
      <c r="S57" s="6">
        <v>50</v>
      </c>
      <c r="U57" s="6">
        <v>50</v>
      </c>
      <c r="V57" s="6">
        <v>50</v>
      </c>
      <c r="AD57" s="6" t="s">
        <v>89</v>
      </c>
      <c r="AE57" s="9">
        <v>45657</v>
      </c>
      <c r="AF57" s="23" t="s">
        <v>90</v>
      </c>
    </row>
    <row r="58" spans="1:32" s="22" customFormat="1" ht="30" customHeight="1" thickBot="1">
      <c r="A58" s="6">
        <v>2024</v>
      </c>
      <c r="B58" s="5">
        <v>45566</v>
      </c>
      <c r="C58" s="9">
        <v>45657</v>
      </c>
      <c r="D58" s="21" t="s">
        <v>243</v>
      </c>
      <c r="E58" s="6">
        <v>904</v>
      </c>
      <c r="F58" s="6" t="s">
        <v>269</v>
      </c>
      <c r="G58" s="6" t="s">
        <v>269</v>
      </c>
      <c r="H58" s="7" t="s">
        <v>199</v>
      </c>
      <c r="I58" s="8" t="s">
        <v>270</v>
      </c>
      <c r="J58" s="7" t="s">
        <v>271</v>
      </c>
      <c r="K58" s="7" t="s">
        <v>128</v>
      </c>
      <c r="L58" s="21" t="s">
        <v>87</v>
      </c>
      <c r="M58" s="6">
        <v>21274.04</v>
      </c>
      <c r="N58" s="6" t="s">
        <v>88</v>
      </c>
      <c r="O58" s="6">
        <v>16297.76</v>
      </c>
      <c r="P58" s="6" t="s">
        <v>88</v>
      </c>
      <c r="Q58" s="6">
        <v>2</v>
      </c>
      <c r="S58" s="6">
        <v>51</v>
      </c>
      <c r="U58" s="6">
        <v>51</v>
      </c>
      <c r="V58" s="6">
        <v>51</v>
      </c>
      <c r="AD58" s="6" t="s">
        <v>89</v>
      </c>
      <c r="AE58" s="9">
        <v>45657</v>
      </c>
      <c r="AF58" s="23" t="s">
        <v>90</v>
      </c>
    </row>
    <row r="59" spans="1:32" s="22" customFormat="1" ht="30" customHeight="1" thickBot="1">
      <c r="A59" s="6">
        <v>2024</v>
      </c>
      <c r="B59" s="5">
        <v>45566</v>
      </c>
      <c r="C59" s="9">
        <v>45657</v>
      </c>
      <c r="D59" s="21" t="s">
        <v>243</v>
      </c>
      <c r="E59" s="6">
        <v>420</v>
      </c>
      <c r="F59" s="6" t="s">
        <v>272</v>
      </c>
      <c r="G59" s="6" t="s">
        <v>272</v>
      </c>
      <c r="H59" s="7" t="s">
        <v>199</v>
      </c>
      <c r="I59" s="8" t="s">
        <v>273</v>
      </c>
      <c r="J59" s="7" t="s">
        <v>274</v>
      </c>
      <c r="K59" s="7" t="s">
        <v>275</v>
      </c>
      <c r="L59" s="21" t="s">
        <v>87</v>
      </c>
      <c r="M59" s="6">
        <v>18173.98</v>
      </c>
      <c r="N59" s="6" t="s">
        <v>88</v>
      </c>
      <c r="O59" s="6">
        <v>14194.32</v>
      </c>
      <c r="P59" s="6" t="s">
        <v>88</v>
      </c>
      <c r="Q59" s="6">
        <v>2</v>
      </c>
      <c r="S59" s="6">
        <v>52</v>
      </c>
      <c r="U59" s="6">
        <v>52</v>
      </c>
      <c r="V59" s="6">
        <v>52</v>
      </c>
      <c r="AD59" s="6" t="s">
        <v>89</v>
      </c>
      <c r="AE59" s="9">
        <v>45657</v>
      </c>
      <c r="AF59" s="23" t="s">
        <v>90</v>
      </c>
    </row>
    <row r="60" spans="1:32" s="22" customFormat="1" ht="30" customHeight="1" thickBot="1">
      <c r="A60" s="6">
        <v>2024</v>
      </c>
      <c r="B60" s="5">
        <v>45566</v>
      </c>
      <c r="C60" s="9">
        <v>45657</v>
      </c>
      <c r="D60" s="21" t="s">
        <v>243</v>
      </c>
      <c r="E60" s="6">
        <v>404</v>
      </c>
      <c r="F60" s="6" t="s">
        <v>276</v>
      </c>
      <c r="G60" s="6" t="s">
        <v>276</v>
      </c>
      <c r="H60" s="7" t="s">
        <v>199</v>
      </c>
      <c r="I60" s="8" t="s">
        <v>277</v>
      </c>
      <c r="J60" s="7" t="s">
        <v>278</v>
      </c>
      <c r="K60" s="7" t="s">
        <v>279</v>
      </c>
      <c r="L60" s="21" t="s">
        <v>87</v>
      </c>
      <c r="M60" s="6">
        <v>18173.98</v>
      </c>
      <c r="N60" s="6" t="s">
        <v>88</v>
      </c>
      <c r="O60" s="6">
        <v>14194.32</v>
      </c>
      <c r="P60" s="6" t="s">
        <v>88</v>
      </c>
      <c r="Q60" s="6">
        <v>2</v>
      </c>
      <c r="S60" s="6">
        <v>53</v>
      </c>
      <c r="U60" s="6">
        <v>53</v>
      </c>
      <c r="V60" s="6">
        <v>53</v>
      </c>
      <c r="AD60" s="6" t="s">
        <v>89</v>
      </c>
      <c r="AE60" s="9">
        <v>45657</v>
      </c>
      <c r="AF60" s="23" t="s">
        <v>90</v>
      </c>
    </row>
    <row r="61" spans="1:32" s="22" customFormat="1" ht="30" customHeight="1" thickBot="1">
      <c r="A61" s="6">
        <v>2024</v>
      </c>
      <c r="B61" s="5">
        <v>45566</v>
      </c>
      <c r="C61" s="9">
        <v>45657</v>
      </c>
      <c r="D61" s="21" t="s">
        <v>243</v>
      </c>
      <c r="E61" s="6">
        <v>1201</v>
      </c>
      <c r="F61" s="6" t="s">
        <v>284</v>
      </c>
      <c r="G61" s="6" t="s">
        <v>284</v>
      </c>
      <c r="H61" s="7" t="s">
        <v>252</v>
      </c>
      <c r="I61" s="8" t="s">
        <v>282</v>
      </c>
      <c r="J61" s="7" t="s">
        <v>283</v>
      </c>
      <c r="K61" s="7" t="s">
        <v>229</v>
      </c>
      <c r="L61" s="21" t="s">
        <v>87</v>
      </c>
      <c r="M61" s="6">
        <v>23145.279999999999</v>
      </c>
      <c r="N61" s="6" t="s">
        <v>88</v>
      </c>
      <c r="O61" s="6">
        <v>17551.900000000001</v>
      </c>
      <c r="P61" s="6" t="s">
        <v>88</v>
      </c>
      <c r="Q61" s="6">
        <v>2</v>
      </c>
      <c r="S61" s="6">
        <v>54</v>
      </c>
      <c r="U61" s="6">
        <v>54</v>
      </c>
      <c r="V61" s="6">
        <v>54</v>
      </c>
      <c r="AD61" s="6" t="s">
        <v>89</v>
      </c>
      <c r="AE61" s="9">
        <v>45657</v>
      </c>
      <c r="AF61" s="23" t="s">
        <v>90</v>
      </c>
    </row>
    <row r="62" spans="1:32" s="22" customFormat="1" ht="30" customHeight="1" thickBot="1">
      <c r="A62" s="6">
        <v>2024</v>
      </c>
      <c r="B62" s="5">
        <v>45566</v>
      </c>
      <c r="C62" s="9">
        <v>45657</v>
      </c>
      <c r="D62" s="21" t="s">
        <v>243</v>
      </c>
      <c r="E62" s="6">
        <v>1201</v>
      </c>
      <c r="F62" s="6" t="s">
        <v>284</v>
      </c>
      <c r="G62" s="6" t="s">
        <v>284</v>
      </c>
      <c r="H62" s="7" t="s">
        <v>252</v>
      </c>
      <c r="I62" s="8" t="s">
        <v>118</v>
      </c>
      <c r="J62" s="7" t="s">
        <v>285</v>
      </c>
      <c r="K62" s="7" t="s">
        <v>286</v>
      </c>
      <c r="L62" s="21" t="s">
        <v>116</v>
      </c>
      <c r="M62" s="6">
        <v>23145.279999999999</v>
      </c>
      <c r="N62" s="6" t="s">
        <v>88</v>
      </c>
      <c r="O62" s="6">
        <v>17551.900000000001</v>
      </c>
      <c r="P62" s="6" t="s">
        <v>88</v>
      </c>
      <c r="Q62" s="6">
        <v>2</v>
      </c>
      <c r="S62" s="6">
        <v>55</v>
      </c>
      <c r="U62" s="6">
        <v>55</v>
      </c>
      <c r="V62" s="6">
        <v>55</v>
      </c>
      <c r="AD62" s="6" t="s">
        <v>89</v>
      </c>
      <c r="AE62" s="9">
        <v>45657</v>
      </c>
      <c r="AF62" s="23" t="s">
        <v>90</v>
      </c>
    </row>
    <row r="63" spans="1:32" s="22" customFormat="1" ht="30" customHeight="1" thickBot="1">
      <c r="A63" s="6">
        <v>2024</v>
      </c>
      <c r="B63" s="5">
        <v>45566</v>
      </c>
      <c r="C63" s="9">
        <v>45657</v>
      </c>
      <c r="D63" s="21" t="s">
        <v>243</v>
      </c>
      <c r="E63" s="6">
        <v>1009</v>
      </c>
      <c r="F63" s="6" t="s">
        <v>287</v>
      </c>
      <c r="G63" s="6" t="s">
        <v>287</v>
      </c>
      <c r="H63" s="7" t="s">
        <v>93</v>
      </c>
      <c r="I63" s="8" t="s">
        <v>288</v>
      </c>
      <c r="J63" s="7" t="s">
        <v>289</v>
      </c>
      <c r="K63" s="7" t="s">
        <v>290</v>
      </c>
      <c r="L63" s="21" t="s">
        <v>116</v>
      </c>
      <c r="M63" s="6">
        <v>21839.14</v>
      </c>
      <c r="N63" s="6" t="s">
        <v>88</v>
      </c>
      <c r="O63" s="6">
        <v>16683.38</v>
      </c>
      <c r="P63" s="6" t="s">
        <v>88</v>
      </c>
      <c r="Q63" s="6">
        <v>2</v>
      </c>
      <c r="S63" s="6">
        <v>56</v>
      </c>
      <c r="U63" s="6">
        <v>56</v>
      </c>
      <c r="V63" s="6">
        <v>56</v>
      </c>
      <c r="AD63" s="6" t="s">
        <v>89</v>
      </c>
      <c r="AE63" s="9">
        <v>45657</v>
      </c>
      <c r="AF63" s="23" t="s">
        <v>90</v>
      </c>
    </row>
    <row r="64" spans="1:32" s="22" customFormat="1" ht="30" customHeight="1" thickBot="1">
      <c r="A64" s="6">
        <v>2024</v>
      </c>
      <c r="B64" s="5">
        <v>45566</v>
      </c>
      <c r="C64" s="9">
        <v>45657</v>
      </c>
      <c r="D64" s="21" t="s">
        <v>243</v>
      </c>
      <c r="E64" s="6">
        <v>1201</v>
      </c>
      <c r="F64" s="6" t="s">
        <v>284</v>
      </c>
      <c r="G64" s="6" t="s">
        <v>284</v>
      </c>
      <c r="H64" s="7" t="s">
        <v>252</v>
      </c>
      <c r="I64" s="8" t="s">
        <v>291</v>
      </c>
      <c r="J64" s="7" t="s">
        <v>290</v>
      </c>
      <c r="K64" s="7" t="s">
        <v>292</v>
      </c>
      <c r="L64" s="21" t="s">
        <v>87</v>
      </c>
      <c r="M64" s="6">
        <v>23145.279999999999</v>
      </c>
      <c r="N64" s="6" t="s">
        <v>88</v>
      </c>
      <c r="O64" s="6">
        <v>17551.900000000001</v>
      </c>
      <c r="P64" s="6" t="s">
        <v>88</v>
      </c>
      <c r="Q64" s="6">
        <v>2</v>
      </c>
      <c r="S64" s="6">
        <v>57</v>
      </c>
      <c r="U64" s="6">
        <v>57</v>
      </c>
      <c r="V64" s="6">
        <v>57</v>
      </c>
      <c r="AD64" s="6" t="s">
        <v>89</v>
      </c>
      <c r="AE64" s="9">
        <v>45657</v>
      </c>
      <c r="AF64" s="23" t="s">
        <v>90</v>
      </c>
    </row>
    <row r="65" spans="1:32" s="22" customFormat="1" ht="30" customHeight="1" thickBot="1">
      <c r="A65" s="6">
        <v>2024</v>
      </c>
      <c r="B65" s="5">
        <v>45566</v>
      </c>
      <c r="C65" s="9">
        <v>45657</v>
      </c>
      <c r="D65" s="21" t="s">
        <v>243</v>
      </c>
      <c r="E65" s="6">
        <v>203</v>
      </c>
      <c r="F65" s="6" t="s">
        <v>244</v>
      </c>
      <c r="G65" s="6" t="s">
        <v>244</v>
      </c>
      <c r="H65" s="7" t="s">
        <v>252</v>
      </c>
      <c r="I65" s="8" t="s">
        <v>293</v>
      </c>
      <c r="J65" s="7" t="s">
        <v>294</v>
      </c>
      <c r="K65" s="7" t="s">
        <v>255</v>
      </c>
      <c r="L65" s="21" t="s">
        <v>116</v>
      </c>
      <c r="M65" s="6">
        <v>11539.08</v>
      </c>
      <c r="N65" s="6" t="s">
        <v>88</v>
      </c>
      <c r="O65" s="6">
        <v>9093.6200000000008</v>
      </c>
      <c r="P65" s="6" t="s">
        <v>88</v>
      </c>
      <c r="Q65" s="6">
        <v>2</v>
      </c>
      <c r="S65" s="6">
        <v>58</v>
      </c>
      <c r="U65" s="6">
        <v>58</v>
      </c>
      <c r="V65" s="6">
        <v>58</v>
      </c>
      <c r="AD65" s="6" t="s">
        <v>89</v>
      </c>
      <c r="AE65" s="9">
        <v>45657</v>
      </c>
      <c r="AF65" s="23" t="s">
        <v>90</v>
      </c>
    </row>
    <row r="66" spans="1:32" s="22" customFormat="1" ht="30" customHeight="1" thickBot="1">
      <c r="A66" s="6">
        <v>2024</v>
      </c>
      <c r="B66" s="5">
        <v>45566</v>
      </c>
      <c r="C66" s="9">
        <v>45657</v>
      </c>
      <c r="D66" s="21" t="s">
        <v>243</v>
      </c>
      <c r="E66" s="6">
        <v>211</v>
      </c>
      <c r="F66" s="6" t="s">
        <v>247</v>
      </c>
      <c r="G66" s="6" t="s">
        <v>247</v>
      </c>
      <c r="H66" s="7" t="s">
        <v>199</v>
      </c>
      <c r="I66" s="8" t="s">
        <v>295</v>
      </c>
      <c r="J66" s="7" t="s">
        <v>221</v>
      </c>
      <c r="K66" s="7" t="s">
        <v>171</v>
      </c>
      <c r="L66" s="21" t="s">
        <v>87</v>
      </c>
      <c r="M66" s="6">
        <v>17043.68</v>
      </c>
      <c r="N66" s="6" t="s">
        <v>88</v>
      </c>
      <c r="O66" s="6">
        <v>13431.5</v>
      </c>
      <c r="P66" s="6" t="s">
        <v>88</v>
      </c>
      <c r="Q66" s="6">
        <v>2</v>
      </c>
      <c r="S66" s="6">
        <v>59</v>
      </c>
      <c r="U66" s="6">
        <v>59</v>
      </c>
      <c r="V66" s="6">
        <v>59</v>
      </c>
      <c r="AD66" s="6" t="s">
        <v>89</v>
      </c>
      <c r="AE66" s="9">
        <v>45657</v>
      </c>
      <c r="AF66" s="23" t="s">
        <v>90</v>
      </c>
    </row>
    <row r="67" spans="1:32" s="22" customFormat="1" ht="30" customHeight="1" thickBot="1">
      <c r="A67" s="6">
        <v>2024</v>
      </c>
      <c r="B67" s="5">
        <v>45566</v>
      </c>
      <c r="C67" s="9">
        <v>45657</v>
      </c>
      <c r="D67" s="21" t="s">
        <v>243</v>
      </c>
      <c r="E67" s="6">
        <v>1201</v>
      </c>
      <c r="F67" s="6" t="s">
        <v>284</v>
      </c>
      <c r="G67" s="6" t="s">
        <v>284</v>
      </c>
      <c r="H67" s="7" t="s">
        <v>226</v>
      </c>
      <c r="I67" s="8" t="s">
        <v>296</v>
      </c>
      <c r="J67" s="7" t="s">
        <v>297</v>
      </c>
      <c r="K67" s="7" t="s">
        <v>174</v>
      </c>
      <c r="L67" s="21" t="s">
        <v>87</v>
      </c>
      <c r="M67" s="6">
        <v>23145.279999999999</v>
      </c>
      <c r="N67" s="6" t="s">
        <v>88</v>
      </c>
      <c r="O67" s="6">
        <v>17551.900000000001</v>
      </c>
      <c r="P67" s="6" t="s">
        <v>88</v>
      </c>
      <c r="Q67" s="6">
        <v>2</v>
      </c>
      <c r="S67" s="6">
        <v>60</v>
      </c>
      <c r="U67" s="6">
        <v>60</v>
      </c>
      <c r="V67" s="6">
        <v>60</v>
      </c>
      <c r="AD67" s="6" t="s">
        <v>89</v>
      </c>
      <c r="AE67" s="9">
        <v>45657</v>
      </c>
      <c r="AF67" s="23" t="s">
        <v>90</v>
      </c>
    </row>
    <row r="68" spans="1:32" s="22" customFormat="1" ht="30" customHeight="1" thickBot="1">
      <c r="A68" s="6">
        <v>2024</v>
      </c>
      <c r="B68" s="5">
        <v>45566</v>
      </c>
      <c r="C68" s="9">
        <v>45657</v>
      </c>
      <c r="D68" s="21" t="s">
        <v>243</v>
      </c>
      <c r="E68" s="6">
        <v>801</v>
      </c>
      <c r="F68" s="6" t="s">
        <v>298</v>
      </c>
      <c r="G68" s="6" t="s">
        <v>298</v>
      </c>
      <c r="H68" s="7" t="s">
        <v>199</v>
      </c>
      <c r="I68" s="8" t="s">
        <v>299</v>
      </c>
      <c r="J68" s="7" t="s">
        <v>178</v>
      </c>
      <c r="K68" s="7" t="s">
        <v>278</v>
      </c>
      <c r="L68" s="21" t="s">
        <v>87</v>
      </c>
      <c r="M68" s="6">
        <v>20434.46</v>
      </c>
      <c r="N68" s="6" t="s">
        <v>88</v>
      </c>
      <c r="O68" s="6">
        <v>15724.88</v>
      </c>
      <c r="P68" s="6" t="s">
        <v>88</v>
      </c>
      <c r="Q68" s="6">
        <v>2</v>
      </c>
      <c r="S68" s="6">
        <v>61</v>
      </c>
      <c r="U68" s="6">
        <v>61</v>
      </c>
      <c r="V68" s="6">
        <v>61</v>
      </c>
      <c r="AD68" s="6" t="s">
        <v>89</v>
      </c>
      <c r="AE68" s="9">
        <v>45657</v>
      </c>
      <c r="AF68" s="23" t="s">
        <v>90</v>
      </c>
    </row>
    <row r="69" spans="1:32" s="22" customFormat="1" ht="30" customHeight="1" thickBot="1">
      <c r="A69" s="6">
        <v>2024</v>
      </c>
      <c r="B69" s="5">
        <v>45566</v>
      </c>
      <c r="C69" s="9">
        <v>45657</v>
      </c>
      <c r="D69" s="21" t="s">
        <v>243</v>
      </c>
      <c r="E69" s="6">
        <v>1201</v>
      </c>
      <c r="F69" s="6" t="s">
        <v>284</v>
      </c>
      <c r="G69" s="6" t="s">
        <v>284</v>
      </c>
      <c r="H69" s="7" t="s">
        <v>252</v>
      </c>
      <c r="I69" s="8" t="s">
        <v>300</v>
      </c>
      <c r="J69" s="7" t="s">
        <v>237</v>
      </c>
      <c r="K69" s="7" t="s">
        <v>301</v>
      </c>
      <c r="L69" s="21" t="s">
        <v>87</v>
      </c>
      <c r="M69" s="6">
        <v>23145.279999999999</v>
      </c>
      <c r="N69" s="6" t="s">
        <v>88</v>
      </c>
      <c r="O69" s="6">
        <v>17551.900000000001</v>
      </c>
      <c r="P69" s="6" t="s">
        <v>88</v>
      </c>
      <c r="Q69" s="6">
        <v>2</v>
      </c>
      <c r="S69" s="6">
        <v>62</v>
      </c>
      <c r="U69" s="6">
        <v>62</v>
      </c>
      <c r="V69" s="6">
        <v>62</v>
      </c>
      <c r="AD69" s="6" t="s">
        <v>89</v>
      </c>
      <c r="AE69" s="9">
        <v>45657</v>
      </c>
      <c r="AF69" s="23" t="s">
        <v>90</v>
      </c>
    </row>
    <row r="70" spans="1:32" s="22" customFormat="1" ht="30" customHeight="1" thickBot="1">
      <c r="A70" s="6">
        <v>2024</v>
      </c>
      <c r="B70" s="5">
        <v>45566</v>
      </c>
      <c r="C70" s="9">
        <v>45657</v>
      </c>
      <c r="D70" s="21" t="s">
        <v>243</v>
      </c>
      <c r="E70" s="6">
        <v>1201</v>
      </c>
      <c r="F70" s="6" t="s">
        <v>284</v>
      </c>
      <c r="G70" s="6" t="s">
        <v>284</v>
      </c>
      <c r="H70" s="7" t="s">
        <v>93</v>
      </c>
      <c r="I70" s="8" t="s">
        <v>302</v>
      </c>
      <c r="J70" s="7" t="s">
        <v>212</v>
      </c>
      <c r="K70" s="7" t="s">
        <v>303</v>
      </c>
      <c r="L70" s="21" t="s">
        <v>87</v>
      </c>
      <c r="M70" s="6">
        <v>16558.18</v>
      </c>
      <c r="N70" s="6" t="s">
        <v>88</v>
      </c>
      <c r="O70" s="6">
        <v>12562.96</v>
      </c>
      <c r="P70" s="6" t="s">
        <v>88</v>
      </c>
      <c r="Q70" s="6">
        <v>2</v>
      </c>
      <c r="S70" s="6">
        <v>63</v>
      </c>
      <c r="U70" s="6">
        <v>63</v>
      </c>
      <c r="V70" s="6">
        <v>63</v>
      </c>
      <c r="AD70" s="6" t="s">
        <v>89</v>
      </c>
      <c r="AE70" s="9">
        <v>45657</v>
      </c>
      <c r="AF70" s="23" t="s">
        <v>90</v>
      </c>
    </row>
    <row r="71" spans="1:32" s="22" customFormat="1" ht="30" customHeight="1" thickBot="1">
      <c r="A71" s="6">
        <v>2024</v>
      </c>
      <c r="B71" s="5">
        <v>45566</v>
      </c>
      <c r="C71" s="9">
        <v>45657</v>
      </c>
      <c r="D71" s="21" t="s">
        <v>243</v>
      </c>
      <c r="E71" s="6">
        <v>1201</v>
      </c>
      <c r="F71" s="6" t="s">
        <v>284</v>
      </c>
      <c r="G71" s="6" t="s">
        <v>284</v>
      </c>
      <c r="H71" s="7" t="s">
        <v>226</v>
      </c>
      <c r="I71" s="8" t="s">
        <v>304</v>
      </c>
      <c r="J71" s="7" t="s">
        <v>171</v>
      </c>
      <c r="K71" s="7" t="s">
        <v>305</v>
      </c>
      <c r="L71" s="21" t="s">
        <v>87</v>
      </c>
      <c r="M71" s="6">
        <v>23145.279999999999</v>
      </c>
      <c r="N71" s="6" t="s">
        <v>88</v>
      </c>
      <c r="O71" s="6">
        <v>17551.900000000001</v>
      </c>
      <c r="P71" s="6" t="s">
        <v>88</v>
      </c>
      <c r="Q71" s="6">
        <v>2</v>
      </c>
      <c r="S71" s="6">
        <v>64</v>
      </c>
      <c r="U71" s="6">
        <v>64</v>
      </c>
      <c r="V71" s="6">
        <v>64</v>
      </c>
      <c r="AD71" s="6" t="s">
        <v>89</v>
      </c>
      <c r="AE71" s="9">
        <v>45657</v>
      </c>
      <c r="AF71" s="23" t="s">
        <v>90</v>
      </c>
    </row>
    <row r="72" spans="1:32" s="22" customFormat="1" ht="30" customHeight="1" thickBot="1">
      <c r="A72" s="6">
        <v>2024</v>
      </c>
      <c r="B72" s="5">
        <v>45566</v>
      </c>
      <c r="C72" s="9">
        <v>45657</v>
      </c>
      <c r="D72" s="21" t="s">
        <v>243</v>
      </c>
      <c r="E72" s="6">
        <v>1007</v>
      </c>
      <c r="F72" s="6" t="s">
        <v>251</v>
      </c>
      <c r="G72" s="6" t="s">
        <v>251</v>
      </c>
      <c r="H72" s="7" t="s">
        <v>226</v>
      </c>
      <c r="I72" s="8" t="s">
        <v>306</v>
      </c>
      <c r="J72" s="7" t="s">
        <v>128</v>
      </c>
      <c r="K72" s="7" t="s">
        <v>307</v>
      </c>
      <c r="L72" s="21" t="s">
        <v>87</v>
      </c>
      <c r="M72" s="6">
        <v>21839.14</v>
      </c>
      <c r="N72" s="6" t="s">
        <v>88</v>
      </c>
      <c r="O72" s="6">
        <v>16683.38</v>
      </c>
      <c r="P72" s="6" t="s">
        <v>88</v>
      </c>
      <c r="Q72" s="6">
        <v>2</v>
      </c>
      <c r="S72" s="6">
        <v>65</v>
      </c>
      <c r="U72" s="6">
        <v>65</v>
      </c>
      <c r="V72" s="6">
        <v>65</v>
      </c>
      <c r="AD72" s="6" t="s">
        <v>89</v>
      </c>
      <c r="AE72" s="9">
        <v>45657</v>
      </c>
      <c r="AF72" s="23" t="s">
        <v>90</v>
      </c>
    </row>
    <row r="73" spans="1:32" s="22" customFormat="1" ht="30" customHeight="1" thickBot="1">
      <c r="A73" s="6">
        <v>2024</v>
      </c>
      <c r="B73" s="5">
        <v>45566</v>
      </c>
      <c r="C73" s="9">
        <v>45657</v>
      </c>
      <c r="D73" s="21" t="s">
        <v>243</v>
      </c>
      <c r="E73" s="6">
        <v>709</v>
      </c>
      <c r="F73" s="6" t="s">
        <v>308</v>
      </c>
      <c r="G73" s="6" t="s">
        <v>308</v>
      </c>
      <c r="H73" s="7" t="s">
        <v>226</v>
      </c>
      <c r="I73" s="8" t="s">
        <v>309</v>
      </c>
      <c r="J73" s="7" t="s">
        <v>310</v>
      </c>
      <c r="K73" s="7" t="s">
        <v>311</v>
      </c>
      <c r="L73" s="21" t="s">
        <v>87</v>
      </c>
      <c r="M73" s="6">
        <v>19869.28</v>
      </c>
      <c r="N73" s="6" t="s">
        <v>88</v>
      </c>
      <c r="O73" s="6">
        <v>15339.24</v>
      </c>
      <c r="P73" s="6" t="s">
        <v>88</v>
      </c>
      <c r="Q73" s="6">
        <v>2</v>
      </c>
      <c r="S73" s="6">
        <v>66</v>
      </c>
      <c r="U73" s="6">
        <v>66</v>
      </c>
      <c r="V73" s="6">
        <v>66</v>
      </c>
      <c r="AD73" s="6" t="s">
        <v>89</v>
      </c>
      <c r="AE73" s="9">
        <v>45657</v>
      </c>
      <c r="AF73" s="23" t="s">
        <v>90</v>
      </c>
    </row>
    <row r="74" spans="1:32" s="22" customFormat="1" ht="30" customHeight="1" thickBot="1">
      <c r="A74" s="6">
        <v>2024</v>
      </c>
      <c r="B74" s="5">
        <v>45566</v>
      </c>
      <c r="C74" s="9">
        <v>45657</v>
      </c>
      <c r="D74" s="21" t="s">
        <v>243</v>
      </c>
      <c r="E74" s="6">
        <v>301</v>
      </c>
      <c r="F74" s="6" t="s">
        <v>680</v>
      </c>
      <c r="G74" s="6" t="s">
        <v>312</v>
      </c>
      <c r="H74" s="7" t="s">
        <v>176</v>
      </c>
      <c r="I74" s="8" t="s">
        <v>245</v>
      </c>
      <c r="J74" s="7" t="s">
        <v>313</v>
      </c>
      <c r="K74" s="7" t="s">
        <v>314</v>
      </c>
      <c r="L74" s="21" t="s">
        <v>116</v>
      </c>
      <c r="M74" s="6">
        <v>17608.82</v>
      </c>
      <c r="N74" s="6" t="s">
        <v>88</v>
      </c>
      <c r="O74" s="6">
        <v>13817.1</v>
      </c>
      <c r="P74" s="6" t="s">
        <v>88</v>
      </c>
      <c r="Q74" s="6">
        <v>2</v>
      </c>
      <c r="S74" s="6">
        <v>67</v>
      </c>
      <c r="U74" s="6">
        <v>67</v>
      </c>
      <c r="V74" s="6">
        <v>67</v>
      </c>
      <c r="AD74" s="6" t="s">
        <v>89</v>
      </c>
      <c r="AE74" s="9">
        <v>45657</v>
      </c>
      <c r="AF74" s="23" t="s">
        <v>90</v>
      </c>
    </row>
    <row r="75" spans="1:32" s="22" customFormat="1" ht="30" customHeight="1" thickBot="1">
      <c r="A75" s="6">
        <v>2024</v>
      </c>
      <c r="B75" s="5">
        <v>45566</v>
      </c>
      <c r="C75" s="9">
        <v>45657</v>
      </c>
      <c r="D75" s="21" t="s">
        <v>243</v>
      </c>
      <c r="E75" s="6">
        <v>1201</v>
      </c>
      <c r="F75" s="6" t="s">
        <v>284</v>
      </c>
      <c r="G75" s="6" t="s">
        <v>284</v>
      </c>
      <c r="H75" s="7" t="s">
        <v>199</v>
      </c>
      <c r="I75" s="8" t="s">
        <v>315</v>
      </c>
      <c r="J75" s="7" t="s">
        <v>171</v>
      </c>
      <c r="K75" s="7" t="s">
        <v>316</v>
      </c>
      <c r="L75" s="21" t="s">
        <v>87</v>
      </c>
      <c r="M75" s="6">
        <v>23145.279999999999</v>
      </c>
      <c r="N75" s="6" t="s">
        <v>88</v>
      </c>
      <c r="O75" s="6">
        <v>17551.900000000001</v>
      </c>
      <c r="P75" s="6" t="s">
        <v>88</v>
      </c>
      <c r="Q75" s="6">
        <v>2</v>
      </c>
      <c r="S75" s="6">
        <v>68</v>
      </c>
      <c r="U75" s="6">
        <v>68</v>
      </c>
      <c r="V75" s="6">
        <v>68</v>
      </c>
      <c r="AD75" s="6" t="s">
        <v>89</v>
      </c>
      <c r="AE75" s="9">
        <v>45657</v>
      </c>
      <c r="AF75" s="23" t="s">
        <v>90</v>
      </c>
    </row>
    <row r="76" spans="1:32" s="22" customFormat="1" ht="30" customHeight="1" thickBot="1">
      <c r="A76" s="6">
        <v>2024</v>
      </c>
      <c r="B76" s="5">
        <v>45566</v>
      </c>
      <c r="C76" s="9">
        <v>45657</v>
      </c>
      <c r="D76" s="21" t="s">
        <v>243</v>
      </c>
      <c r="E76" s="6">
        <v>803</v>
      </c>
      <c r="F76" s="6" t="s">
        <v>317</v>
      </c>
      <c r="G76" s="6" t="s">
        <v>317</v>
      </c>
      <c r="H76" s="7" t="s">
        <v>199</v>
      </c>
      <c r="I76" s="8" t="s">
        <v>318</v>
      </c>
      <c r="J76" s="7" t="s">
        <v>319</v>
      </c>
      <c r="K76" s="7" t="s">
        <v>320</v>
      </c>
      <c r="L76" s="21" t="s">
        <v>87</v>
      </c>
      <c r="M76" s="6">
        <v>20434.46</v>
      </c>
      <c r="N76" s="6" t="s">
        <v>88</v>
      </c>
      <c r="O76" s="6">
        <v>15724.88</v>
      </c>
      <c r="P76" s="6" t="s">
        <v>88</v>
      </c>
      <c r="Q76" s="6">
        <v>2</v>
      </c>
      <c r="S76" s="6">
        <v>69</v>
      </c>
      <c r="U76" s="6">
        <v>69</v>
      </c>
      <c r="V76" s="6">
        <v>69</v>
      </c>
      <c r="AD76" s="6" t="s">
        <v>89</v>
      </c>
      <c r="AE76" s="9">
        <v>45657</v>
      </c>
      <c r="AF76" s="23" t="s">
        <v>90</v>
      </c>
    </row>
    <row r="77" spans="1:32" s="22" customFormat="1" ht="30" customHeight="1" thickBot="1">
      <c r="A77" s="6">
        <v>2024</v>
      </c>
      <c r="B77" s="5">
        <v>45566</v>
      </c>
      <c r="C77" s="9">
        <v>45657</v>
      </c>
      <c r="D77" s="21" t="s">
        <v>243</v>
      </c>
      <c r="E77" s="6">
        <v>211</v>
      </c>
      <c r="F77" s="6" t="s">
        <v>247</v>
      </c>
      <c r="G77" s="6" t="s">
        <v>247</v>
      </c>
      <c r="H77" s="7" t="s">
        <v>186</v>
      </c>
      <c r="I77" s="8" t="s">
        <v>321</v>
      </c>
      <c r="J77" s="7" t="s">
        <v>319</v>
      </c>
      <c r="K77" s="7" t="s">
        <v>322</v>
      </c>
      <c r="L77" s="21" t="s">
        <v>116</v>
      </c>
      <c r="M77" s="6">
        <v>11539.08</v>
      </c>
      <c r="N77" s="6" t="s">
        <v>88</v>
      </c>
      <c r="O77" s="6">
        <v>9093.6200000000008</v>
      </c>
      <c r="P77" s="6" t="s">
        <v>88</v>
      </c>
      <c r="Q77" s="6">
        <v>2</v>
      </c>
      <c r="S77" s="6">
        <v>70</v>
      </c>
      <c r="U77" s="6">
        <v>70</v>
      </c>
      <c r="V77" s="6">
        <v>70</v>
      </c>
      <c r="AD77" s="6" t="s">
        <v>89</v>
      </c>
      <c r="AE77" s="9">
        <v>45657</v>
      </c>
      <c r="AF77" s="23" t="s">
        <v>90</v>
      </c>
    </row>
    <row r="78" spans="1:32" s="22" customFormat="1" ht="30" customHeight="1" thickBot="1">
      <c r="A78" s="6">
        <v>2024</v>
      </c>
      <c r="B78" s="5">
        <v>45566</v>
      </c>
      <c r="C78" s="9">
        <v>45657</v>
      </c>
      <c r="D78" s="21" t="s">
        <v>243</v>
      </c>
      <c r="E78" s="6">
        <v>407</v>
      </c>
      <c r="F78" s="6" t="s">
        <v>323</v>
      </c>
      <c r="G78" s="6" t="s">
        <v>323</v>
      </c>
      <c r="H78" s="7" t="s">
        <v>199</v>
      </c>
      <c r="I78" s="8" t="s">
        <v>324</v>
      </c>
      <c r="J78" s="7" t="s">
        <v>137</v>
      </c>
      <c r="K78" s="7" t="s">
        <v>325</v>
      </c>
      <c r="L78" s="21" t="s">
        <v>87</v>
      </c>
      <c r="M78" s="6">
        <v>18173.98</v>
      </c>
      <c r="N78" s="6" t="s">
        <v>88</v>
      </c>
      <c r="O78" s="6">
        <v>14194.32</v>
      </c>
      <c r="P78" s="6" t="s">
        <v>88</v>
      </c>
      <c r="Q78" s="6">
        <v>2</v>
      </c>
      <c r="S78" s="6">
        <v>71</v>
      </c>
      <c r="U78" s="6">
        <v>71</v>
      </c>
      <c r="V78" s="6">
        <v>71</v>
      </c>
      <c r="AD78" s="6" t="s">
        <v>89</v>
      </c>
      <c r="AE78" s="9">
        <v>45657</v>
      </c>
      <c r="AF78" s="23" t="s">
        <v>90</v>
      </c>
    </row>
    <row r="79" spans="1:32" s="22" customFormat="1" ht="30" customHeight="1" thickBot="1">
      <c r="A79" s="6">
        <v>2024</v>
      </c>
      <c r="B79" s="5">
        <v>45566</v>
      </c>
      <c r="C79" s="9">
        <v>45657</v>
      </c>
      <c r="D79" s="21" t="s">
        <v>243</v>
      </c>
      <c r="E79" s="6">
        <v>1201</v>
      </c>
      <c r="F79" s="6" t="s">
        <v>284</v>
      </c>
      <c r="G79" s="6" t="s">
        <v>284</v>
      </c>
      <c r="H79" s="7" t="s">
        <v>226</v>
      </c>
      <c r="I79" s="8" t="s">
        <v>327</v>
      </c>
      <c r="J79" s="7" t="s">
        <v>328</v>
      </c>
      <c r="K79" s="7" t="s">
        <v>316</v>
      </c>
      <c r="L79" s="21" t="s">
        <v>87</v>
      </c>
      <c r="M79" s="6">
        <v>23145.279999999999</v>
      </c>
      <c r="N79" s="6" t="s">
        <v>88</v>
      </c>
      <c r="O79" s="6">
        <v>17551.900000000001</v>
      </c>
      <c r="P79" s="6" t="s">
        <v>88</v>
      </c>
      <c r="Q79" s="6">
        <v>2</v>
      </c>
      <c r="S79" s="6">
        <v>72</v>
      </c>
      <c r="U79" s="6">
        <v>72</v>
      </c>
      <c r="V79" s="6">
        <v>72</v>
      </c>
      <c r="AD79" s="6" t="s">
        <v>89</v>
      </c>
      <c r="AE79" s="9">
        <v>45657</v>
      </c>
      <c r="AF79" s="23" t="s">
        <v>90</v>
      </c>
    </row>
    <row r="80" spans="1:32" s="22" customFormat="1" ht="30" customHeight="1" thickBot="1">
      <c r="A80" s="6">
        <v>2024</v>
      </c>
      <c r="B80" s="5">
        <v>45566</v>
      </c>
      <c r="C80" s="9">
        <v>45657</v>
      </c>
      <c r="D80" s="21" t="s">
        <v>243</v>
      </c>
      <c r="E80" s="6">
        <v>211</v>
      </c>
      <c r="F80" s="6" t="s">
        <v>247</v>
      </c>
      <c r="G80" s="6" t="s">
        <v>247</v>
      </c>
      <c r="H80" s="7" t="s">
        <v>199</v>
      </c>
      <c r="I80" s="8" t="s">
        <v>329</v>
      </c>
      <c r="J80" s="7" t="s">
        <v>297</v>
      </c>
      <c r="K80" s="7" t="s">
        <v>330</v>
      </c>
      <c r="L80" s="21" t="s">
        <v>116</v>
      </c>
      <c r="M80" s="6">
        <v>11539.08</v>
      </c>
      <c r="N80" s="6" t="s">
        <v>88</v>
      </c>
      <c r="O80" s="6">
        <v>9093.6200000000008</v>
      </c>
      <c r="P80" s="6" t="s">
        <v>88</v>
      </c>
      <c r="Q80" s="6">
        <v>2</v>
      </c>
      <c r="S80" s="6">
        <v>73</v>
      </c>
      <c r="U80" s="6">
        <v>73</v>
      </c>
      <c r="V80" s="6">
        <v>73</v>
      </c>
      <c r="AD80" s="6" t="s">
        <v>89</v>
      </c>
      <c r="AE80" s="9">
        <v>45657</v>
      </c>
      <c r="AF80" s="23" t="s">
        <v>90</v>
      </c>
    </row>
    <row r="81" spans="1:32" s="22" customFormat="1" ht="30" customHeight="1" thickBot="1">
      <c r="A81" s="6">
        <v>2024</v>
      </c>
      <c r="B81" s="5">
        <v>45566</v>
      </c>
      <c r="C81" s="9">
        <v>45657</v>
      </c>
      <c r="D81" s="21" t="s">
        <v>243</v>
      </c>
      <c r="E81" s="6">
        <v>1007</v>
      </c>
      <c r="F81" s="6" t="s">
        <v>251</v>
      </c>
      <c r="G81" s="6" t="s">
        <v>251</v>
      </c>
      <c r="H81" s="7" t="s">
        <v>331</v>
      </c>
      <c r="I81" s="8" t="s">
        <v>332</v>
      </c>
      <c r="J81" s="7" t="s">
        <v>333</v>
      </c>
      <c r="K81" s="7" t="s">
        <v>334</v>
      </c>
      <c r="L81" s="21" t="s">
        <v>87</v>
      </c>
      <c r="M81" s="6">
        <v>21839.14</v>
      </c>
      <c r="N81" s="6" t="s">
        <v>88</v>
      </c>
      <c r="O81" s="6">
        <v>16683.38</v>
      </c>
      <c r="P81" s="6" t="s">
        <v>88</v>
      </c>
      <c r="Q81" s="6">
        <v>2</v>
      </c>
      <c r="S81" s="6">
        <v>74</v>
      </c>
      <c r="U81" s="6">
        <v>74</v>
      </c>
      <c r="V81" s="6">
        <v>74</v>
      </c>
      <c r="AD81" s="6" t="s">
        <v>89</v>
      </c>
      <c r="AE81" s="9">
        <v>45657</v>
      </c>
      <c r="AF81" s="23" t="s">
        <v>90</v>
      </c>
    </row>
    <row r="82" spans="1:32" s="22" customFormat="1" ht="30" customHeight="1" thickBot="1">
      <c r="A82" s="6">
        <v>2024</v>
      </c>
      <c r="B82" s="5">
        <v>45566</v>
      </c>
      <c r="C82" s="9">
        <v>45657</v>
      </c>
      <c r="D82" s="21" t="s">
        <v>243</v>
      </c>
      <c r="E82" s="6">
        <v>1201</v>
      </c>
      <c r="F82" s="6" t="s">
        <v>284</v>
      </c>
      <c r="G82" s="6" t="s">
        <v>284</v>
      </c>
      <c r="H82" s="7" t="s">
        <v>226</v>
      </c>
      <c r="I82" s="8" t="s">
        <v>335</v>
      </c>
      <c r="J82" s="7" t="s">
        <v>336</v>
      </c>
      <c r="K82" s="7" t="s">
        <v>337</v>
      </c>
      <c r="L82" s="21" t="s">
        <v>87</v>
      </c>
      <c r="M82" s="6">
        <v>23145.279999999999</v>
      </c>
      <c r="N82" s="6" t="s">
        <v>88</v>
      </c>
      <c r="O82" s="6">
        <v>17551.900000000001</v>
      </c>
      <c r="P82" s="6" t="s">
        <v>88</v>
      </c>
      <c r="Q82" s="6">
        <v>2</v>
      </c>
      <c r="S82" s="6">
        <v>75</v>
      </c>
      <c r="U82" s="6">
        <v>75</v>
      </c>
      <c r="V82" s="6">
        <v>75</v>
      </c>
      <c r="AD82" s="6" t="s">
        <v>89</v>
      </c>
      <c r="AE82" s="9">
        <v>45657</v>
      </c>
      <c r="AF82" s="23" t="s">
        <v>90</v>
      </c>
    </row>
    <row r="83" spans="1:32" s="22" customFormat="1" ht="30" customHeight="1" thickBot="1">
      <c r="A83" s="6">
        <v>2024</v>
      </c>
      <c r="B83" s="5">
        <v>45566</v>
      </c>
      <c r="C83" s="9">
        <v>45657</v>
      </c>
      <c r="D83" s="21" t="s">
        <v>243</v>
      </c>
      <c r="E83" s="6">
        <v>211</v>
      </c>
      <c r="F83" s="6" t="s">
        <v>247</v>
      </c>
      <c r="G83" s="6" t="s">
        <v>247</v>
      </c>
      <c r="H83" s="7" t="s">
        <v>338</v>
      </c>
      <c r="I83" s="8" t="s">
        <v>339</v>
      </c>
      <c r="J83" s="7" t="s">
        <v>131</v>
      </c>
      <c r="K83" s="7" t="s">
        <v>340</v>
      </c>
      <c r="L83" s="21" t="s">
        <v>116</v>
      </c>
      <c r="M83" s="6">
        <v>11539.08</v>
      </c>
      <c r="N83" s="6" t="s">
        <v>88</v>
      </c>
      <c r="O83" s="6">
        <v>9093.6200000000008</v>
      </c>
      <c r="P83" s="6" t="s">
        <v>88</v>
      </c>
      <c r="Q83" s="6">
        <v>2</v>
      </c>
      <c r="S83" s="6">
        <v>76</v>
      </c>
      <c r="U83" s="6">
        <v>76</v>
      </c>
      <c r="V83" s="6">
        <v>76</v>
      </c>
      <c r="AD83" s="6" t="s">
        <v>89</v>
      </c>
      <c r="AE83" s="9">
        <v>45657</v>
      </c>
      <c r="AF83" s="23" t="s">
        <v>90</v>
      </c>
    </row>
    <row r="84" spans="1:32" s="22" customFormat="1" ht="30" customHeight="1" thickBot="1">
      <c r="A84" s="6">
        <v>2024</v>
      </c>
      <c r="B84" s="5">
        <v>45566</v>
      </c>
      <c r="C84" s="9">
        <v>45657</v>
      </c>
      <c r="D84" s="21" t="s">
        <v>243</v>
      </c>
      <c r="E84" s="6">
        <v>1301</v>
      </c>
      <c r="F84" s="6" t="s">
        <v>341</v>
      </c>
      <c r="G84" s="6" t="s">
        <v>341</v>
      </c>
      <c r="H84" s="7" t="s">
        <v>186</v>
      </c>
      <c r="I84" s="8" t="s">
        <v>342</v>
      </c>
      <c r="J84" s="7" t="s">
        <v>136</v>
      </c>
      <c r="K84" s="7" t="s">
        <v>104</v>
      </c>
      <c r="L84" s="21" t="s">
        <v>116</v>
      </c>
      <c r="M84" s="6">
        <v>23710.400000000001</v>
      </c>
      <c r="N84" s="6" t="s">
        <v>88</v>
      </c>
      <c r="O84" s="6">
        <v>17984.400000000001</v>
      </c>
      <c r="P84" s="6" t="s">
        <v>88</v>
      </c>
      <c r="Q84" s="6">
        <v>2</v>
      </c>
      <c r="S84" s="6">
        <v>77</v>
      </c>
      <c r="U84" s="6">
        <v>77</v>
      </c>
      <c r="V84" s="6">
        <v>77</v>
      </c>
      <c r="AD84" s="6" t="s">
        <v>89</v>
      </c>
      <c r="AE84" s="9">
        <v>45657</v>
      </c>
      <c r="AF84" s="23" t="s">
        <v>90</v>
      </c>
    </row>
    <row r="85" spans="1:32" s="22" customFormat="1" ht="30" customHeight="1" thickBot="1">
      <c r="A85" s="6">
        <v>2024</v>
      </c>
      <c r="B85" s="5">
        <v>45566</v>
      </c>
      <c r="C85" s="9">
        <v>45657</v>
      </c>
      <c r="D85" s="21" t="s">
        <v>243</v>
      </c>
      <c r="E85" s="6">
        <v>1007</v>
      </c>
      <c r="F85" s="6" t="s">
        <v>251</v>
      </c>
      <c r="G85" s="6" t="s">
        <v>251</v>
      </c>
      <c r="H85" s="7" t="s">
        <v>199</v>
      </c>
      <c r="I85" s="8" t="s">
        <v>343</v>
      </c>
      <c r="J85" s="7" t="s">
        <v>258</v>
      </c>
      <c r="K85" s="7" t="s">
        <v>259</v>
      </c>
      <c r="L85" s="21" t="s">
        <v>116</v>
      </c>
      <c r="M85" s="6">
        <v>21839.14</v>
      </c>
      <c r="N85" s="6" t="s">
        <v>88</v>
      </c>
      <c r="O85" s="6">
        <v>16683.38</v>
      </c>
      <c r="P85" s="6" t="s">
        <v>88</v>
      </c>
      <c r="Q85" s="6">
        <v>2</v>
      </c>
      <c r="S85" s="6">
        <v>78</v>
      </c>
      <c r="U85" s="6">
        <v>78</v>
      </c>
      <c r="V85" s="6">
        <v>78</v>
      </c>
      <c r="AD85" s="6" t="s">
        <v>89</v>
      </c>
      <c r="AE85" s="9">
        <v>45657</v>
      </c>
      <c r="AF85" s="23" t="s">
        <v>90</v>
      </c>
    </row>
    <row r="86" spans="1:32" s="22" customFormat="1" ht="30" customHeight="1" thickBot="1">
      <c r="A86" s="6">
        <v>2024</v>
      </c>
      <c r="B86" s="5">
        <v>45566</v>
      </c>
      <c r="C86" s="9">
        <v>45657</v>
      </c>
      <c r="D86" s="21" t="s">
        <v>243</v>
      </c>
      <c r="E86" s="6">
        <v>211</v>
      </c>
      <c r="F86" s="6" t="s">
        <v>247</v>
      </c>
      <c r="G86" s="6" t="s">
        <v>247</v>
      </c>
      <c r="H86" s="7" t="s">
        <v>226</v>
      </c>
      <c r="I86" s="8" t="s">
        <v>344</v>
      </c>
      <c r="J86" s="7" t="s">
        <v>345</v>
      </c>
      <c r="K86" s="7" t="s">
        <v>346</v>
      </c>
      <c r="L86" s="21" t="s">
        <v>116</v>
      </c>
      <c r="M86" s="6">
        <v>11539.08</v>
      </c>
      <c r="N86" s="6" t="s">
        <v>88</v>
      </c>
      <c r="O86" s="6">
        <v>9093.6200000000008</v>
      </c>
      <c r="P86" s="6" t="s">
        <v>88</v>
      </c>
      <c r="Q86" s="6">
        <v>2</v>
      </c>
      <c r="S86" s="6">
        <v>79</v>
      </c>
      <c r="U86" s="6">
        <v>79</v>
      </c>
      <c r="V86" s="6">
        <v>79</v>
      </c>
      <c r="AD86" s="6" t="s">
        <v>89</v>
      </c>
      <c r="AE86" s="9">
        <v>45657</v>
      </c>
      <c r="AF86" s="23" t="s">
        <v>90</v>
      </c>
    </row>
    <row r="87" spans="1:32" s="22" customFormat="1" ht="30" customHeight="1" thickBot="1">
      <c r="A87" s="6">
        <v>2024</v>
      </c>
      <c r="B87" s="5">
        <v>45566</v>
      </c>
      <c r="C87" s="9">
        <v>45657</v>
      </c>
      <c r="D87" s="21" t="s">
        <v>243</v>
      </c>
      <c r="E87" s="6">
        <v>609</v>
      </c>
      <c r="F87" s="6" t="s">
        <v>347</v>
      </c>
      <c r="G87" s="6" t="s">
        <v>347</v>
      </c>
      <c r="H87" s="7" t="s">
        <v>252</v>
      </c>
      <c r="I87" s="8" t="s">
        <v>348</v>
      </c>
      <c r="J87" s="7" t="s">
        <v>349</v>
      </c>
      <c r="K87" s="7" t="s">
        <v>350</v>
      </c>
      <c r="L87" s="21" t="s">
        <v>116</v>
      </c>
      <c r="M87" s="6">
        <v>19304.240000000002</v>
      </c>
      <c r="N87" s="6" t="s">
        <v>88</v>
      </c>
      <c r="O87" s="6">
        <v>14965.56</v>
      </c>
      <c r="P87" s="6" t="s">
        <v>88</v>
      </c>
      <c r="Q87" s="6">
        <v>2</v>
      </c>
      <c r="S87" s="6">
        <v>80</v>
      </c>
      <c r="U87" s="6">
        <v>80</v>
      </c>
      <c r="V87" s="6">
        <v>80</v>
      </c>
      <c r="AD87" s="6" t="s">
        <v>89</v>
      </c>
      <c r="AE87" s="9">
        <v>45657</v>
      </c>
      <c r="AF87" s="23" t="s">
        <v>90</v>
      </c>
    </row>
    <row r="88" spans="1:32" s="22" customFormat="1" ht="30" customHeight="1" thickBot="1">
      <c r="A88" s="6">
        <v>2024</v>
      </c>
      <c r="B88" s="5">
        <v>45566</v>
      </c>
      <c r="C88" s="9">
        <v>45657</v>
      </c>
      <c r="D88" s="21" t="s">
        <v>243</v>
      </c>
      <c r="E88" s="6">
        <v>1007</v>
      </c>
      <c r="F88" s="6" t="s">
        <v>251</v>
      </c>
      <c r="G88" s="6" t="s">
        <v>251</v>
      </c>
      <c r="H88" s="7" t="s">
        <v>252</v>
      </c>
      <c r="I88" s="8" t="s">
        <v>351</v>
      </c>
      <c r="J88" s="7" t="s">
        <v>352</v>
      </c>
      <c r="K88" s="7" t="s">
        <v>353</v>
      </c>
      <c r="L88" s="21" t="s">
        <v>116</v>
      </c>
      <c r="M88" s="6">
        <v>21839.14</v>
      </c>
      <c r="N88" s="6" t="s">
        <v>88</v>
      </c>
      <c r="O88" s="6">
        <v>16683.38</v>
      </c>
      <c r="P88" s="6" t="s">
        <v>88</v>
      </c>
      <c r="Q88" s="6">
        <v>2</v>
      </c>
      <c r="S88" s="6">
        <v>81</v>
      </c>
      <c r="U88" s="6">
        <v>81</v>
      </c>
      <c r="V88" s="6">
        <v>81</v>
      </c>
      <c r="AD88" s="6" t="s">
        <v>89</v>
      </c>
      <c r="AE88" s="9">
        <v>45657</v>
      </c>
      <c r="AF88" s="23" t="s">
        <v>90</v>
      </c>
    </row>
    <row r="89" spans="1:32" s="22" customFormat="1" ht="30" customHeight="1" thickBot="1">
      <c r="A89" s="6">
        <v>2024</v>
      </c>
      <c r="B89" s="5">
        <v>45566</v>
      </c>
      <c r="C89" s="9">
        <v>45657</v>
      </c>
      <c r="D89" s="21" t="s">
        <v>243</v>
      </c>
      <c r="E89" s="6">
        <v>1007</v>
      </c>
      <c r="F89" s="6" t="s">
        <v>251</v>
      </c>
      <c r="G89" s="6" t="s">
        <v>251</v>
      </c>
      <c r="H89" s="7" t="s">
        <v>252</v>
      </c>
      <c r="I89" s="8" t="s">
        <v>354</v>
      </c>
      <c r="J89" s="7" t="s">
        <v>86</v>
      </c>
      <c r="K89" s="7" t="s">
        <v>355</v>
      </c>
      <c r="L89" s="21" t="s">
        <v>87</v>
      </c>
      <c r="M89" s="6">
        <v>21839.14</v>
      </c>
      <c r="N89" s="6" t="s">
        <v>88</v>
      </c>
      <c r="O89" s="6">
        <v>16683.38</v>
      </c>
      <c r="P89" s="6" t="s">
        <v>88</v>
      </c>
      <c r="Q89" s="6">
        <v>2</v>
      </c>
      <c r="S89" s="6">
        <v>82</v>
      </c>
      <c r="U89" s="6">
        <v>82</v>
      </c>
      <c r="V89" s="6">
        <v>82</v>
      </c>
      <c r="AD89" s="6" t="s">
        <v>89</v>
      </c>
      <c r="AE89" s="9">
        <v>45657</v>
      </c>
      <c r="AF89" s="23" t="s">
        <v>90</v>
      </c>
    </row>
    <row r="90" spans="1:32" s="22" customFormat="1" ht="30" customHeight="1" thickBot="1">
      <c r="A90" s="6">
        <v>2024</v>
      </c>
      <c r="B90" s="5">
        <v>45566</v>
      </c>
      <c r="C90" s="9">
        <v>45657</v>
      </c>
      <c r="D90" s="21" t="s">
        <v>243</v>
      </c>
      <c r="E90" s="6">
        <v>211</v>
      </c>
      <c r="F90" s="6" t="s">
        <v>247</v>
      </c>
      <c r="G90" s="6" t="s">
        <v>247</v>
      </c>
      <c r="H90" s="7" t="s">
        <v>356</v>
      </c>
      <c r="I90" s="8" t="s">
        <v>357</v>
      </c>
      <c r="J90" s="7" t="s">
        <v>201</v>
      </c>
      <c r="K90" s="7" t="s">
        <v>124</v>
      </c>
      <c r="L90" s="21" t="s">
        <v>116</v>
      </c>
      <c r="M90" s="6">
        <v>17043.68</v>
      </c>
      <c r="N90" s="6" t="s">
        <v>88</v>
      </c>
      <c r="O90" s="6">
        <v>13431.5</v>
      </c>
      <c r="P90" s="6" t="s">
        <v>88</v>
      </c>
      <c r="Q90" s="6">
        <v>2</v>
      </c>
      <c r="S90" s="6">
        <v>83</v>
      </c>
      <c r="U90" s="6">
        <v>83</v>
      </c>
      <c r="V90" s="6">
        <v>83</v>
      </c>
      <c r="AD90" s="6" t="s">
        <v>89</v>
      </c>
      <c r="AE90" s="9">
        <v>45657</v>
      </c>
      <c r="AF90" s="23" t="s">
        <v>90</v>
      </c>
    </row>
    <row r="91" spans="1:32" s="22" customFormat="1" ht="30" customHeight="1" thickBot="1">
      <c r="A91" s="6">
        <v>2024</v>
      </c>
      <c r="B91" s="5">
        <v>45566</v>
      </c>
      <c r="C91" s="9">
        <v>45657</v>
      </c>
      <c r="D91" s="21" t="s">
        <v>243</v>
      </c>
      <c r="E91" s="6">
        <v>903</v>
      </c>
      <c r="F91" s="6" t="s">
        <v>358</v>
      </c>
      <c r="G91" s="6" t="s">
        <v>358</v>
      </c>
      <c r="H91" s="7" t="s">
        <v>176</v>
      </c>
      <c r="I91" s="8" t="s">
        <v>359</v>
      </c>
      <c r="J91" s="7" t="s">
        <v>201</v>
      </c>
      <c r="K91" s="7" t="s">
        <v>360</v>
      </c>
      <c r="L91" s="21" t="s">
        <v>87</v>
      </c>
      <c r="M91" s="6">
        <v>21274.04</v>
      </c>
      <c r="N91" s="6" t="s">
        <v>88</v>
      </c>
      <c r="O91" s="6">
        <v>16297.76</v>
      </c>
      <c r="P91" s="6" t="s">
        <v>88</v>
      </c>
      <c r="Q91" s="6">
        <v>2</v>
      </c>
      <c r="S91" s="6">
        <v>84</v>
      </c>
      <c r="U91" s="6">
        <v>84</v>
      </c>
      <c r="V91" s="6">
        <v>84</v>
      </c>
      <c r="AD91" s="6" t="s">
        <v>89</v>
      </c>
      <c r="AE91" s="9">
        <v>45657</v>
      </c>
      <c r="AF91" s="23" t="s">
        <v>90</v>
      </c>
    </row>
    <row r="92" spans="1:32" s="22" customFormat="1" ht="30" customHeight="1" thickBot="1">
      <c r="A92" s="6">
        <v>2024</v>
      </c>
      <c r="B92" s="5">
        <v>45566</v>
      </c>
      <c r="C92" s="9">
        <v>45657</v>
      </c>
      <c r="D92" s="21" t="s">
        <v>243</v>
      </c>
      <c r="E92" s="6">
        <v>613</v>
      </c>
      <c r="F92" s="6" t="s">
        <v>361</v>
      </c>
      <c r="G92" s="6" t="s">
        <v>361</v>
      </c>
      <c r="H92" s="7" t="s">
        <v>93</v>
      </c>
      <c r="I92" s="8" t="s">
        <v>362</v>
      </c>
      <c r="J92" s="7" t="s">
        <v>328</v>
      </c>
      <c r="K92" s="7" t="s">
        <v>363</v>
      </c>
      <c r="L92" s="21" t="s">
        <v>116</v>
      </c>
      <c r="M92" s="6">
        <v>19304.240000000002</v>
      </c>
      <c r="N92" s="6" t="s">
        <v>88</v>
      </c>
      <c r="O92" s="6">
        <v>14965.56</v>
      </c>
      <c r="P92" s="6" t="s">
        <v>88</v>
      </c>
      <c r="Q92" s="6">
        <v>2</v>
      </c>
      <c r="S92" s="6">
        <v>85</v>
      </c>
      <c r="U92" s="6">
        <v>85</v>
      </c>
      <c r="V92" s="6">
        <v>85</v>
      </c>
      <c r="AD92" s="6" t="s">
        <v>89</v>
      </c>
      <c r="AE92" s="9">
        <v>45657</v>
      </c>
      <c r="AF92" s="23" t="s">
        <v>90</v>
      </c>
    </row>
    <row r="93" spans="1:32" s="22" customFormat="1" ht="30" customHeight="1" thickBot="1">
      <c r="A93" s="6">
        <v>2024</v>
      </c>
      <c r="B93" s="5">
        <v>45566</v>
      </c>
      <c r="C93" s="9">
        <v>45657</v>
      </c>
      <c r="D93" s="21" t="s">
        <v>243</v>
      </c>
      <c r="E93" s="6">
        <v>609</v>
      </c>
      <c r="F93" s="6" t="s">
        <v>364</v>
      </c>
      <c r="G93" s="6" t="s">
        <v>364</v>
      </c>
      <c r="H93" s="7" t="s">
        <v>93</v>
      </c>
      <c r="I93" s="8" t="s">
        <v>365</v>
      </c>
      <c r="J93" s="7" t="s">
        <v>366</v>
      </c>
      <c r="K93" s="7" t="s">
        <v>137</v>
      </c>
      <c r="L93" s="21" t="s">
        <v>87</v>
      </c>
      <c r="M93" s="6">
        <v>19304.240000000002</v>
      </c>
      <c r="N93" s="6" t="s">
        <v>88</v>
      </c>
      <c r="O93" s="6">
        <v>14965.56</v>
      </c>
      <c r="P93" s="6" t="s">
        <v>88</v>
      </c>
      <c r="Q93" s="6">
        <v>2</v>
      </c>
      <c r="S93" s="6">
        <v>86</v>
      </c>
      <c r="U93" s="6">
        <v>86</v>
      </c>
      <c r="V93" s="6">
        <v>86</v>
      </c>
      <c r="AD93" s="6" t="s">
        <v>89</v>
      </c>
      <c r="AE93" s="9">
        <v>45657</v>
      </c>
      <c r="AF93" s="23" t="s">
        <v>90</v>
      </c>
    </row>
    <row r="94" spans="1:32" s="22" customFormat="1" ht="30" customHeight="1" thickBot="1">
      <c r="A94" s="6">
        <v>2024</v>
      </c>
      <c r="B94" s="5">
        <v>45566</v>
      </c>
      <c r="C94" s="9">
        <v>45657</v>
      </c>
      <c r="D94" s="21" t="s">
        <v>243</v>
      </c>
      <c r="E94" s="6">
        <v>1201</v>
      </c>
      <c r="F94" s="6" t="s">
        <v>284</v>
      </c>
      <c r="G94" s="6" t="s">
        <v>284</v>
      </c>
      <c r="H94" s="7" t="s">
        <v>93</v>
      </c>
      <c r="I94" s="8" t="s">
        <v>367</v>
      </c>
      <c r="J94" s="7" t="s">
        <v>368</v>
      </c>
      <c r="K94" s="7" t="s">
        <v>328</v>
      </c>
      <c r="L94" s="21" t="s">
        <v>87</v>
      </c>
      <c r="M94" s="6">
        <v>23145.279999999999</v>
      </c>
      <c r="N94" s="6" t="s">
        <v>88</v>
      </c>
      <c r="O94" s="6">
        <v>17551.900000000001</v>
      </c>
      <c r="P94" s="6" t="s">
        <v>88</v>
      </c>
      <c r="Q94" s="6">
        <v>2</v>
      </c>
      <c r="S94" s="6">
        <v>87</v>
      </c>
      <c r="U94" s="6">
        <v>87</v>
      </c>
      <c r="V94" s="6">
        <v>87</v>
      </c>
      <c r="AD94" s="6" t="s">
        <v>89</v>
      </c>
      <c r="AE94" s="9">
        <v>45657</v>
      </c>
      <c r="AF94" s="23" t="s">
        <v>90</v>
      </c>
    </row>
    <row r="95" spans="1:32" s="22" customFormat="1" ht="30" customHeight="1" thickBot="1">
      <c r="A95" s="6">
        <v>2024</v>
      </c>
      <c r="B95" s="5">
        <v>45566</v>
      </c>
      <c r="C95" s="9">
        <v>45657</v>
      </c>
      <c r="D95" s="21" t="s">
        <v>243</v>
      </c>
      <c r="E95" s="6">
        <v>211</v>
      </c>
      <c r="F95" s="6" t="s">
        <v>260</v>
      </c>
      <c r="G95" s="6" t="s">
        <v>247</v>
      </c>
      <c r="H95" s="7" t="s">
        <v>226</v>
      </c>
      <c r="I95" s="8" t="s">
        <v>369</v>
      </c>
      <c r="J95" s="7" t="s">
        <v>143</v>
      </c>
      <c r="K95" s="7" t="s">
        <v>370</v>
      </c>
      <c r="L95" s="21" t="s">
        <v>116</v>
      </c>
      <c r="M95" s="6">
        <v>11539.08</v>
      </c>
      <c r="N95" s="6" t="s">
        <v>88</v>
      </c>
      <c r="O95" s="6">
        <v>9093.6200000000008</v>
      </c>
      <c r="P95" s="6" t="s">
        <v>88</v>
      </c>
      <c r="Q95" s="6">
        <v>2</v>
      </c>
      <c r="S95" s="6">
        <v>88</v>
      </c>
      <c r="U95" s="6">
        <v>88</v>
      </c>
      <c r="V95" s="6">
        <v>88</v>
      </c>
      <c r="AD95" s="6" t="s">
        <v>89</v>
      </c>
      <c r="AE95" s="9">
        <v>45657</v>
      </c>
      <c r="AF95" s="23" t="s">
        <v>90</v>
      </c>
    </row>
    <row r="96" spans="1:32" s="22" customFormat="1" ht="30" customHeight="1" thickBot="1">
      <c r="A96" s="6">
        <v>2024</v>
      </c>
      <c r="B96" s="5">
        <v>45566</v>
      </c>
      <c r="C96" s="9">
        <v>45657</v>
      </c>
      <c r="D96" s="21" t="s">
        <v>243</v>
      </c>
      <c r="E96" s="6">
        <v>1301</v>
      </c>
      <c r="F96" s="6" t="s">
        <v>341</v>
      </c>
      <c r="G96" s="6" t="s">
        <v>341</v>
      </c>
      <c r="H96" s="7" t="s">
        <v>226</v>
      </c>
      <c r="I96" s="8" t="s">
        <v>371</v>
      </c>
      <c r="J96" s="7" t="s">
        <v>285</v>
      </c>
      <c r="K96" s="7" t="s">
        <v>372</v>
      </c>
      <c r="L96" s="21" t="s">
        <v>87</v>
      </c>
      <c r="M96" s="6">
        <v>23710.400000000001</v>
      </c>
      <c r="N96" s="6" t="s">
        <v>88</v>
      </c>
      <c r="O96" s="6">
        <v>17984.400000000001</v>
      </c>
      <c r="P96" s="6" t="s">
        <v>88</v>
      </c>
      <c r="Q96" s="6">
        <v>2</v>
      </c>
      <c r="S96" s="6">
        <v>89</v>
      </c>
      <c r="U96" s="6">
        <v>89</v>
      </c>
      <c r="V96" s="6">
        <v>89</v>
      </c>
      <c r="AD96" s="6" t="s">
        <v>89</v>
      </c>
      <c r="AE96" s="9">
        <v>45657</v>
      </c>
      <c r="AF96" s="23" t="s">
        <v>90</v>
      </c>
    </row>
    <row r="97" spans="1:32" s="22" customFormat="1" ht="30" customHeight="1" thickBot="1">
      <c r="A97" s="6">
        <v>2024</v>
      </c>
      <c r="B97" s="5">
        <v>45566</v>
      </c>
      <c r="C97" s="9">
        <v>45657</v>
      </c>
      <c r="D97" s="21" t="s">
        <v>243</v>
      </c>
      <c r="E97" s="6">
        <v>607</v>
      </c>
      <c r="F97" s="6" t="s">
        <v>373</v>
      </c>
      <c r="G97" s="6" t="s">
        <v>373</v>
      </c>
      <c r="H97" s="7" t="s">
        <v>252</v>
      </c>
      <c r="I97" s="8" t="s">
        <v>374</v>
      </c>
      <c r="J97" s="7" t="s">
        <v>285</v>
      </c>
      <c r="K97" s="7" t="s">
        <v>137</v>
      </c>
      <c r="L97" s="21" t="s">
        <v>87</v>
      </c>
      <c r="M97" s="6">
        <v>19304.240000000002</v>
      </c>
      <c r="N97" s="6" t="s">
        <v>88</v>
      </c>
      <c r="O97" s="6">
        <v>14965.56</v>
      </c>
      <c r="P97" s="6" t="s">
        <v>88</v>
      </c>
      <c r="Q97" s="6">
        <v>2</v>
      </c>
      <c r="S97" s="6">
        <v>90</v>
      </c>
      <c r="U97" s="6">
        <v>90</v>
      </c>
      <c r="V97" s="6">
        <v>90</v>
      </c>
      <c r="AD97" s="6" t="s">
        <v>89</v>
      </c>
      <c r="AE97" s="9">
        <v>45657</v>
      </c>
      <c r="AF97" s="23" t="s">
        <v>90</v>
      </c>
    </row>
    <row r="98" spans="1:32" s="22" customFormat="1" ht="30" customHeight="1" thickBot="1">
      <c r="A98" s="6">
        <v>2024</v>
      </c>
      <c r="B98" s="5">
        <v>45566</v>
      </c>
      <c r="C98" s="9">
        <v>45657</v>
      </c>
      <c r="D98" s="21" t="s">
        <v>243</v>
      </c>
      <c r="E98" s="6">
        <v>211</v>
      </c>
      <c r="F98" s="6" t="s">
        <v>260</v>
      </c>
      <c r="G98" s="6" t="s">
        <v>247</v>
      </c>
      <c r="H98" s="7" t="s">
        <v>356</v>
      </c>
      <c r="I98" s="8" t="s">
        <v>375</v>
      </c>
      <c r="J98" s="7" t="s">
        <v>154</v>
      </c>
      <c r="K98" s="7" t="s">
        <v>376</v>
      </c>
      <c r="L98" s="21" t="s">
        <v>116</v>
      </c>
      <c r="M98" s="6">
        <v>11539.08</v>
      </c>
      <c r="N98" s="6" t="s">
        <v>88</v>
      </c>
      <c r="O98" s="6">
        <v>9093.6200000000008</v>
      </c>
      <c r="P98" s="6" t="s">
        <v>88</v>
      </c>
      <c r="Q98" s="6">
        <v>2</v>
      </c>
      <c r="S98" s="6">
        <v>91</v>
      </c>
      <c r="U98" s="6">
        <v>91</v>
      </c>
      <c r="V98" s="6">
        <v>91</v>
      </c>
      <c r="AD98" s="6" t="s">
        <v>89</v>
      </c>
      <c r="AE98" s="9">
        <v>45657</v>
      </c>
      <c r="AF98" s="23" t="s">
        <v>90</v>
      </c>
    </row>
    <row r="99" spans="1:32" s="22" customFormat="1" ht="30" customHeight="1" thickBot="1">
      <c r="A99" s="6">
        <v>2024</v>
      </c>
      <c r="B99" s="5">
        <v>45566</v>
      </c>
      <c r="C99" s="9">
        <v>45657</v>
      </c>
      <c r="D99" s="21" t="s">
        <v>243</v>
      </c>
      <c r="E99" s="6">
        <v>1007</v>
      </c>
      <c r="F99" s="6" t="s">
        <v>251</v>
      </c>
      <c r="G99" s="6" t="s">
        <v>251</v>
      </c>
      <c r="H99" s="7" t="s">
        <v>226</v>
      </c>
      <c r="I99" s="8" t="s">
        <v>377</v>
      </c>
      <c r="J99" s="7" t="s">
        <v>279</v>
      </c>
      <c r="K99" s="7" t="s">
        <v>378</v>
      </c>
      <c r="L99" s="21" t="s">
        <v>116</v>
      </c>
      <c r="M99" s="6">
        <v>21839.14</v>
      </c>
      <c r="N99" s="6" t="s">
        <v>88</v>
      </c>
      <c r="O99" s="6">
        <v>16683.38</v>
      </c>
      <c r="P99" s="6" t="s">
        <v>88</v>
      </c>
      <c r="Q99" s="6">
        <v>2</v>
      </c>
      <c r="S99" s="6">
        <v>92</v>
      </c>
      <c r="U99" s="6">
        <v>92</v>
      </c>
      <c r="V99" s="6">
        <v>92</v>
      </c>
      <c r="AD99" s="6" t="s">
        <v>89</v>
      </c>
      <c r="AE99" s="9">
        <v>45657</v>
      </c>
      <c r="AF99" s="23" t="s">
        <v>90</v>
      </c>
    </row>
    <row r="100" spans="1:32" s="22" customFormat="1" ht="30" customHeight="1" thickBot="1">
      <c r="A100" s="6">
        <v>2024</v>
      </c>
      <c r="B100" s="5">
        <v>45566</v>
      </c>
      <c r="C100" s="9">
        <v>45657</v>
      </c>
      <c r="D100" s="21" t="s">
        <v>243</v>
      </c>
      <c r="E100" s="6">
        <v>203</v>
      </c>
      <c r="F100" s="6" t="s">
        <v>244</v>
      </c>
      <c r="G100" s="6" t="s">
        <v>244</v>
      </c>
      <c r="H100" s="7" t="s">
        <v>356</v>
      </c>
      <c r="I100" s="8" t="s">
        <v>318</v>
      </c>
      <c r="J100" s="7" t="s">
        <v>206</v>
      </c>
      <c r="K100" s="7" t="s">
        <v>307</v>
      </c>
      <c r="L100" s="21" t="s">
        <v>87</v>
      </c>
      <c r="M100" s="6">
        <v>11539.08</v>
      </c>
      <c r="N100" s="6" t="s">
        <v>88</v>
      </c>
      <c r="O100" s="6">
        <v>9093.6200000000008</v>
      </c>
      <c r="P100" s="6" t="s">
        <v>88</v>
      </c>
      <c r="Q100" s="6">
        <v>2</v>
      </c>
      <c r="S100" s="6">
        <v>93</v>
      </c>
      <c r="U100" s="6">
        <v>93</v>
      </c>
      <c r="V100" s="6">
        <v>93</v>
      </c>
      <c r="AD100" s="6" t="s">
        <v>89</v>
      </c>
      <c r="AE100" s="9">
        <v>45657</v>
      </c>
      <c r="AF100" s="23" t="s">
        <v>90</v>
      </c>
    </row>
    <row r="101" spans="1:32" s="22" customFormat="1" ht="30" customHeight="1" thickBot="1">
      <c r="A101" s="6">
        <v>2024</v>
      </c>
      <c r="B101" s="5">
        <v>45566</v>
      </c>
      <c r="C101" s="9">
        <v>45657</v>
      </c>
      <c r="D101" s="21" t="s">
        <v>243</v>
      </c>
      <c r="E101" s="6">
        <v>211</v>
      </c>
      <c r="F101" s="6" t="s">
        <v>260</v>
      </c>
      <c r="G101" s="6" t="s">
        <v>247</v>
      </c>
      <c r="H101" s="7" t="s">
        <v>199</v>
      </c>
      <c r="I101" s="8" t="s">
        <v>379</v>
      </c>
      <c r="J101" s="7" t="s">
        <v>380</v>
      </c>
      <c r="K101" s="7" t="s">
        <v>381</v>
      </c>
      <c r="L101" s="21" t="s">
        <v>87</v>
      </c>
      <c r="M101" s="6">
        <v>11539.08</v>
      </c>
      <c r="N101" s="6" t="s">
        <v>88</v>
      </c>
      <c r="O101" s="6">
        <v>9093.6200000000008</v>
      </c>
      <c r="P101" s="6" t="s">
        <v>88</v>
      </c>
      <c r="Q101" s="6">
        <v>2</v>
      </c>
      <c r="S101" s="6">
        <v>94</v>
      </c>
      <c r="U101" s="6">
        <v>94</v>
      </c>
      <c r="V101" s="6">
        <v>94</v>
      </c>
      <c r="AD101" s="6" t="s">
        <v>89</v>
      </c>
      <c r="AE101" s="9">
        <v>45657</v>
      </c>
      <c r="AF101" s="23" t="s">
        <v>90</v>
      </c>
    </row>
    <row r="102" spans="1:32" s="22" customFormat="1" ht="30" customHeight="1" thickBot="1">
      <c r="A102" s="6">
        <v>2024</v>
      </c>
      <c r="B102" s="5">
        <v>45566</v>
      </c>
      <c r="C102" s="9">
        <v>45657</v>
      </c>
      <c r="D102" s="21" t="s">
        <v>243</v>
      </c>
      <c r="E102" s="6">
        <v>609</v>
      </c>
      <c r="F102" s="6" t="s">
        <v>347</v>
      </c>
      <c r="G102" s="6" t="s">
        <v>347</v>
      </c>
      <c r="H102" s="7" t="s">
        <v>93</v>
      </c>
      <c r="I102" s="8" t="s">
        <v>382</v>
      </c>
      <c r="J102" s="7" t="s">
        <v>119</v>
      </c>
      <c r="K102" s="7" t="s">
        <v>383</v>
      </c>
      <c r="L102" s="21" t="s">
        <v>116</v>
      </c>
      <c r="M102" s="6">
        <v>19304.240000000002</v>
      </c>
      <c r="N102" s="6" t="s">
        <v>88</v>
      </c>
      <c r="O102" s="6">
        <v>14965.56</v>
      </c>
      <c r="P102" s="6" t="s">
        <v>88</v>
      </c>
      <c r="Q102" s="6">
        <v>2</v>
      </c>
      <c r="S102" s="6">
        <v>95</v>
      </c>
      <c r="U102" s="6">
        <v>95</v>
      </c>
      <c r="V102" s="6">
        <v>95</v>
      </c>
      <c r="AD102" s="6" t="s">
        <v>89</v>
      </c>
      <c r="AE102" s="9">
        <v>45657</v>
      </c>
      <c r="AF102" s="23" t="s">
        <v>90</v>
      </c>
    </row>
    <row r="103" spans="1:32" s="22" customFormat="1" ht="30" customHeight="1" thickBot="1">
      <c r="A103" s="6">
        <v>2024</v>
      </c>
      <c r="B103" s="5">
        <v>45566</v>
      </c>
      <c r="C103" s="9">
        <v>45657</v>
      </c>
      <c r="D103" s="21" t="s">
        <v>243</v>
      </c>
      <c r="E103" s="6">
        <v>803</v>
      </c>
      <c r="F103" s="6" t="s">
        <v>384</v>
      </c>
      <c r="G103" s="6" t="s">
        <v>384</v>
      </c>
      <c r="H103" s="7" t="s">
        <v>186</v>
      </c>
      <c r="I103" s="8" t="s">
        <v>385</v>
      </c>
      <c r="J103" s="7" t="s">
        <v>386</v>
      </c>
      <c r="K103" s="7" t="s">
        <v>387</v>
      </c>
      <c r="L103" s="21" t="s">
        <v>87</v>
      </c>
      <c r="M103" s="6">
        <v>20434.46</v>
      </c>
      <c r="N103" s="6" t="s">
        <v>88</v>
      </c>
      <c r="O103" s="6">
        <v>15724.88</v>
      </c>
      <c r="P103" s="6" t="s">
        <v>88</v>
      </c>
      <c r="Q103" s="6">
        <v>2</v>
      </c>
      <c r="S103" s="6">
        <v>96</v>
      </c>
      <c r="U103" s="6">
        <v>96</v>
      </c>
      <c r="V103" s="6">
        <v>96</v>
      </c>
      <c r="AD103" s="6" t="s">
        <v>89</v>
      </c>
      <c r="AE103" s="9">
        <v>45657</v>
      </c>
      <c r="AF103" s="23" t="s">
        <v>90</v>
      </c>
    </row>
    <row r="104" spans="1:32" s="22" customFormat="1" ht="30" customHeight="1" thickBot="1">
      <c r="A104" s="6">
        <v>2024</v>
      </c>
      <c r="B104" s="5">
        <v>45566</v>
      </c>
      <c r="C104" s="9">
        <v>45657</v>
      </c>
      <c r="D104" s="21" t="s">
        <v>243</v>
      </c>
      <c r="E104" s="6">
        <v>903</v>
      </c>
      <c r="F104" s="6" t="s">
        <v>358</v>
      </c>
      <c r="G104" s="6" t="s">
        <v>358</v>
      </c>
      <c r="H104" s="7" t="s">
        <v>176</v>
      </c>
      <c r="I104" s="8" t="s">
        <v>388</v>
      </c>
      <c r="J104" s="7" t="s">
        <v>212</v>
      </c>
      <c r="K104" s="7" t="s">
        <v>115</v>
      </c>
      <c r="L104" s="21" t="s">
        <v>87</v>
      </c>
      <c r="M104" s="6">
        <v>21274.04</v>
      </c>
      <c r="N104" s="6" t="s">
        <v>88</v>
      </c>
      <c r="O104" s="6">
        <v>16297.76</v>
      </c>
      <c r="P104" s="6" t="s">
        <v>88</v>
      </c>
      <c r="Q104" s="6">
        <v>2</v>
      </c>
      <c r="S104" s="6">
        <v>97</v>
      </c>
      <c r="U104" s="6">
        <v>97</v>
      </c>
      <c r="V104" s="6">
        <v>97</v>
      </c>
      <c r="AD104" s="6" t="s">
        <v>89</v>
      </c>
      <c r="AE104" s="9">
        <v>45657</v>
      </c>
      <c r="AF104" s="23" t="s">
        <v>90</v>
      </c>
    </row>
    <row r="105" spans="1:32" s="22" customFormat="1" ht="30" customHeight="1" thickBot="1">
      <c r="A105" s="6">
        <v>2024</v>
      </c>
      <c r="B105" s="5">
        <v>45566</v>
      </c>
      <c r="C105" s="9">
        <v>45657</v>
      </c>
      <c r="D105" s="21" t="s">
        <v>243</v>
      </c>
      <c r="E105" s="6">
        <v>302</v>
      </c>
      <c r="F105" s="6" t="s">
        <v>389</v>
      </c>
      <c r="G105" s="6" t="s">
        <v>390</v>
      </c>
      <c r="H105" s="7" t="s">
        <v>391</v>
      </c>
      <c r="I105" s="8" t="s">
        <v>392</v>
      </c>
      <c r="J105" s="7" t="s">
        <v>393</v>
      </c>
      <c r="K105" s="7" t="s">
        <v>394</v>
      </c>
      <c r="L105" s="21" t="s">
        <v>87</v>
      </c>
      <c r="M105" s="6">
        <v>17608.82</v>
      </c>
      <c r="N105" s="6" t="s">
        <v>88</v>
      </c>
      <c r="O105" s="6">
        <v>13817.1</v>
      </c>
      <c r="P105" s="6" t="s">
        <v>88</v>
      </c>
      <c r="Q105" s="6">
        <v>2</v>
      </c>
      <c r="S105" s="6">
        <v>98</v>
      </c>
      <c r="U105" s="6">
        <v>98</v>
      </c>
      <c r="V105" s="6">
        <v>98</v>
      </c>
      <c r="AD105" s="6" t="s">
        <v>89</v>
      </c>
      <c r="AE105" s="9">
        <v>45657</v>
      </c>
      <c r="AF105" s="23" t="s">
        <v>90</v>
      </c>
    </row>
    <row r="106" spans="1:32" s="22" customFormat="1" ht="30" customHeight="1" thickBot="1">
      <c r="A106" s="6">
        <v>2024</v>
      </c>
      <c r="B106" s="5">
        <v>45566</v>
      </c>
      <c r="C106" s="9">
        <v>45657</v>
      </c>
      <c r="D106" s="21" t="s">
        <v>243</v>
      </c>
      <c r="E106" s="6">
        <v>420</v>
      </c>
      <c r="F106" s="6" t="s">
        <v>272</v>
      </c>
      <c r="G106" s="6" t="s">
        <v>272</v>
      </c>
      <c r="H106" s="7" t="s">
        <v>199</v>
      </c>
      <c r="I106" s="8" t="s">
        <v>395</v>
      </c>
      <c r="J106" s="7" t="s">
        <v>396</v>
      </c>
      <c r="K106" s="7" t="s">
        <v>154</v>
      </c>
      <c r="L106" s="21" t="s">
        <v>87</v>
      </c>
      <c r="M106" s="6">
        <v>18173.98</v>
      </c>
      <c r="N106" s="6" t="s">
        <v>88</v>
      </c>
      <c r="O106" s="6">
        <v>14194.32</v>
      </c>
      <c r="P106" s="6" t="s">
        <v>88</v>
      </c>
      <c r="Q106" s="6">
        <v>2</v>
      </c>
      <c r="S106" s="6">
        <v>99</v>
      </c>
      <c r="U106" s="6">
        <v>99</v>
      </c>
      <c r="V106" s="6">
        <v>99</v>
      </c>
      <c r="AD106" s="6" t="s">
        <v>89</v>
      </c>
      <c r="AE106" s="9">
        <v>45657</v>
      </c>
      <c r="AF106" s="23" t="s">
        <v>90</v>
      </c>
    </row>
    <row r="107" spans="1:32" s="22" customFormat="1" ht="30" customHeight="1" thickBot="1">
      <c r="A107" s="6">
        <v>2024</v>
      </c>
      <c r="B107" s="5">
        <v>45566</v>
      </c>
      <c r="C107" s="9">
        <v>45657</v>
      </c>
      <c r="D107" s="21" t="s">
        <v>243</v>
      </c>
      <c r="E107" s="6">
        <v>803</v>
      </c>
      <c r="F107" s="6" t="s">
        <v>397</v>
      </c>
      <c r="G107" s="6" t="s">
        <v>397</v>
      </c>
      <c r="H107" s="7" t="s">
        <v>226</v>
      </c>
      <c r="I107" s="8" t="s">
        <v>398</v>
      </c>
      <c r="J107" s="7" t="s">
        <v>399</v>
      </c>
      <c r="K107" s="7" t="s">
        <v>400</v>
      </c>
      <c r="L107" s="21" t="s">
        <v>116</v>
      </c>
      <c r="M107" s="6">
        <v>20434.46</v>
      </c>
      <c r="N107" s="6" t="s">
        <v>88</v>
      </c>
      <c r="O107" s="6">
        <v>15724.88</v>
      </c>
      <c r="P107" s="6" t="s">
        <v>88</v>
      </c>
      <c r="Q107" s="6">
        <v>2</v>
      </c>
      <c r="S107" s="6">
        <v>100</v>
      </c>
      <c r="U107" s="6">
        <v>100</v>
      </c>
      <c r="V107" s="6">
        <v>100</v>
      </c>
      <c r="AD107" s="6" t="s">
        <v>89</v>
      </c>
      <c r="AE107" s="9">
        <v>45657</v>
      </c>
      <c r="AF107" s="23" t="s">
        <v>90</v>
      </c>
    </row>
    <row r="108" spans="1:32" s="22" customFormat="1" ht="30" customHeight="1" thickBot="1">
      <c r="A108" s="6">
        <v>2024</v>
      </c>
      <c r="B108" s="5">
        <v>45566</v>
      </c>
      <c r="C108" s="9">
        <v>45657</v>
      </c>
      <c r="D108" s="21" t="s">
        <v>243</v>
      </c>
      <c r="E108" s="6">
        <v>211</v>
      </c>
      <c r="F108" s="6" t="s">
        <v>247</v>
      </c>
      <c r="G108" s="6" t="s">
        <v>247</v>
      </c>
      <c r="H108" s="7" t="s">
        <v>199</v>
      </c>
      <c r="I108" s="8" t="s">
        <v>401</v>
      </c>
      <c r="J108" s="7" t="s">
        <v>402</v>
      </c>
      <c r="K108" s="7" t="s">
        <v>403</v>
      </c>
      <c r="L108" s="21" t="s">
        <v>87</v>
      </c>
      <c r="M108" s="6">
        <v>17043.68</v>
      </c>
      <c r="N108" s="6" t="s">
        <v>88</v>
      </c>
      <c r="O108" s="6">
        <v>13431.5</v>
      </c>
      <c r="P108" s="6" t="s">
        <v>88</v>
      </c>
      <c r="Q108" s="6">
        <v>2</v>
      </c>
      <c r="S108" s="6">
        <v>101</v>
      </c>
      <c r="U108" s="6">
        <v>101</v>
      </c>
      <c r="V108" s="6">
        <v>101</v>
      </c>
      <c r="AD108" s="6" t="s">
        <v>89</v>
      </c>
      <c r="AE108" s="9">
        <v>45657</v>
      </c>
      <c r="AF108" s="23" t="s">
        <v>90</v>
      </c>
    </row>
    <row r="109" spans="1:32" s="22" customFormat="1" ht="30" customHeight="1" thickBot="1">
      <c r="A109" s="6">
        <v>2024</v>
      </c>
      <c r="B109" s="5">
        <v>45566</v>
      </c>
      <c r="C109" s="9">
        <v>45657</v>
      </c>
      <c r="D109" s="21" t="s">
        <v>243</v>
      </c>
      <c r="E109" s="6">
        <v>1201</v>
      </c>
      <c r="F109" s="6" t="s">
        <v>284</v>
      </c>
      <c r="G109" s="6" t="s">
        <v>284</v>
      </c>
      <c r="H109" s="7" t="s">
        <v>226</v>
      </c>
      <c r="I109" s="8" t="s">
        <v>404</v>
      </c>
      <c r="J109" s="7" t="s">
        <v>305</v>
      </c>
      <c r="K109" s="7" t="s">
        <v>123</v>
      </c>
      <c r="L109" s="21" t="s">
        <v>87</v>
      </c>
      <c r="M109" s="6">
        <v>23145.279999999999</v>
      </c>
      <c r="N109" s="6" t="s">
        <v>88</v>
      </c>
      <c r="O109" s="6">
        <v>17551.900000000001</v>
      </c>
      <c r="P109" s="6" t="s">
        <v>88</v>
      </c>
      <c r="Q109" s="6">
        <v>2</v>
      </c>
      <c r="S109" s="6">
        <v>102</v>
      </c>
      <c r="U109" s="6">
        <v>102</v>
      </c>
      <c r="V109" s="6">
        <v>102</v>
      </c>
      <c r="AD109" s="6" t="s">
        <v>89</v>
      </c>
      <c r="AE109" s="9">
        <v>45657</v>
      </c>
      <c r="AF109" s="23" t="s">
        <v>90</v>
      </c>
    </row>
    <row r="110" spans="1:32" s="22" customFormat="1" ht="30" customHeight="1" thickBot="1">
      <c r="A110" s="6">
        <v>2024</v>
      </c>
      <c r="B110" s="5">
        <v>45566</v>
      </c>
      <c r="C110" s="9">
        <v>45657</v>
      </c>
      <c r="D110" s="21" t="s">
        <v>243</v>
      </c>
      <c r="E110" s="6">
        <v>1007</v>
      </c>
      <c r="F110" s="6" t="s">
        <v>251</v>
      </c>
      <c r="G110" s="6" t="s">
        <v>251</v>
      </c>
      <c r="H110" s="7" t="s">
        <v>176</v>
      </c>
      <c r="I110" s="8" t="s">
        <v>405</v>
      </c>
      <c r="J110" s="7" t="s">
        <v>171</v>
      </c>
      <c r="K110" s="7" t="s">
        <v>137</v>
      </c>
      <c r="L110" s="21" t="s">
        <v>116</v>
      </c>
      <c r="M110" s="6">
        <v>21839.14</v>
      </c>
      <c r="N110" s="6" t="s">
        <v>88</v>
      </c>
      <c r="O110" s="6">
        <v>16683.38</v>
      </c>
      <c r="P110" s="6" t="s">
        <v>88</v>
      </c>
      <c r="Q110" s="6">
        <v>2</v>
      </c>
      <c r="S110" s="6">
        <v>103</v>
      </c>
      <c r="U110" s="6">
        <v>103</v>
      </c>
      <c r="V110" s="6">
        <v>103</v>
      </c>
      <c r="AD110" s="6" t="s">
        <v>89</v>
      </c>
      <c r="AE110" s="9">
        <v>45657</v>
      </c>
      <c r="AF110" s="23" t="s">
        <v>90</v>
      </c>
    </row>
    <row r="111" spans="1:32" s="22" customFormat="1" ht="30" customHeight="1" thickBot="1">
      <c r="A111" s="6">
        <v>2024</v>
      </c>
      <c r="B111" s="5">
        <v>45566</v>
      </c>
      <c r="C111" s="9">
        <v>45657</v>
      </c>
      <c r="D111" s="21" t="s">
        <v>243</v>
      </c>
      <c r="E111" s="6">
        <v>1007</v>
      </c>
      <c r="F111" s="6" t="s">
        <v>251</v>
      </c>
      <c r="G111" s="6" t="s">
        <v>251</v>
      </c>
      <c r="H111" s="7" t="s">
        <v>186</v>
      </c>
      <c r="I111" s="8" t="s">
        <v>335</v>
      </c>
      <c r="J111" s="7" t="s">
        <v>171</v>
      </c>
      <c r="K111" s="7" t="s">
        <v>221</v>
      </c>
      <c r="L111" s="21" t="s">
        <v>87</v>
      </c>
      <c r="M111" s="6">
        <v>21839.14</v>
      </c>
      <c r="N111" s="6" t="s">
        <v>88</v>
      </c>
      <c r="O111" s="6">
        <v>16683.38</v>
      </c>
      <c r="P111" s="6" t="s">
        <v>88</v>
      </c>
      <c r="Q111" s="6">
        <v>2</v>
      </c>
      <c r="S111" s="6">
        <v>104</v>
      </c>
      <c r="U111" s="6">
        <v>104</v>
      </c>
      <c r="V111" s="6">
        <v>104</v>
      </c>
      <c r="AD111" s="6" t="s">
        <v>89</v>
      </c>
      <c r="AE111" s="9">
        <v>45657</v>
      </c>
      <c r="AF111" s="23" t="s">
        <v>90</v>
      </c>
    </row>
    <row r="112" spans="1:32" s="22" customFormat="1" ht="30" customHeight="1" thickBot="1">
      <c r="A112" s="6">
        <v>2024</v>
      </c>
      <c r="B112" s="5">
        <v>45566</v>
      </c>
      <c r="C112" s="9">
        <v>45657</v>
      </c>
      <c r="D112" s="21" t="s">
        <v>243</v>
      </c>
      <c r="E112" s="6">
        <v>602</v>
      </c>
      <c r="F112" s="6" t="s">
        <v>406</v>
      </c>
      <c r="G112" s="6" t="s">
        <v>406</v>
      </c>
      <c r="H112" s="7" t="s">
        <v>226</v>
      </c>
      <c r="I112" s="8" t="s">
        <v>407</v>
      </c>
      <c r="J112" s="7" t="s">
        <v>137</v>
      </c>
      <c r="K112" s="7" t="s">
        <v>137</v>
      </c>
      <c r="L112" s="21" t="s">
        <v>116</v>
      </c>
      <c r="M112" s="6">
        <v>19304.240000000002</v>
      </c>
      <c r="N112" s="6" t="s">
        <v>88</v>
      </c>
      <c r="O112" s="6">
        <v>14965.56</v>
      </c>
      <c r="P112" s="6" t="s">
        <v>88</v>
      </c>
      <c r="Q112" s="6">
        <v>2</v>
      </c>
      <c r="S112" s="6">
        <v>105</v>
      </c>
      <c r="U112" s="6">
        <v>105</v>
      </c>
      <c r="V112" s="6">
        <v>105</v>
      </c>
      <c r="AD112" s="6" t="s">
        <v>89</v>
      </c>
      <c r="AE112" s="9">
        <v>45657</v>
      </c>
      <c r="AF112" s="23" t="s">
        <v>90</v>
      </c>
    </row>
    <row r="113" spans="1:32" s="22" customFormat="1" ht="30" customHeight="1" thickBot="1">
      <c r="A113" s="6">
        <v>2024</v>
      </c>
      <c r="B113" s="5">
        <v>45566</v>
      </c>
      <c r="C113" s="9">
        <v>45657</v>
      </c>
      <c r="D113" s="21" t="s">
        <v>243</v>
      </c>
      <c r="E113" s="6">
        <v>1201</v>
      </c>
      <c r="F113" s="6" t="s">
        <v>284</v>
      </c>
      <c r="G113" s="6" t="s">
        <v>284</v>
      </c>
      <c r="H113" s="7" t="s">
        <v>199</v>
      </c>
      <c r="I113" s="8" t="s">
        <v>408</v>
      </c>
      <c r="J113" s="7" t="s">
        <v>86</v>
      </c>
      <c r="K113" s="7" t="s">
        <v>119</v>
      </c>
      <c r="L113" s="21" t="s">
        <v>87</v>
      </c>
      <c r="M113" s="6">
        <v>23145.279999999999</v>
      </c>
      <c r="N113" s="6" t="s">
        <v>88</v>
      </c>
      <c r="O113" s="6">
        <v>17551.900000000001</v>
      </c>
      <c r="P113" s="6" t="s">
        <v>88</v>
      </c>
      <c r="Q113" s="6">
        <v>2</v>
      </c>
      <c r="S113" s="6">
        <v>106</v>
      </c>
      <c r="U113" s="6">
        <v>106</v>
      </c>
      <c r="V113" s="6">
        <v>106</v>
      </c>
      <c r="AD113" s="6" t="s">
        <v>89</v>
      </c>
      <c r="AE113" s="9">
        <v>45657</v>
      </c>
      <c r="AF113" s="23" t="s">
        <v>90</v>
      </c>
    </row>
    <row r="114" spans="1:32" s="22" customFormat="1" ht="30" customHeight="1" thickBot="1">
      <c r="A114" s="6">
        <v>2024</v>
      </c>
      <c r="B114" s="5">
        <v>45566</v>
      </c>
      <c r="C114" s="9">
        <v>45657</v>
      </c>
      <c r="D114" s="21" t="s">
        <v>243</v>
      </c>
      <c r="E114" s="6">
        <v>1201</v>
      </c>
      <c r="F114" s="6" t="s">
        <v>284</v>
      </c>
      <c r="G114" s="6" t="s">
        <v>284</v>
      </c>
      <c r="H114" s="7" t="s">
        <v>199</v>
      </c>
      <c r="I114" s="8" t="s">
        <v>409</v>
      </c>
      <c r="J114" s="7" t="s">
        <v>410</v>
      </c>
      <c r="K114" s="7" t="s">
        <v>411</v>
      </c>
      <c r="L114" s="21" t="s">
        <v>87</v>
      </c>
      <c r="M114" s="6">
        <v>23145.279999999999</v>
      </c>
      <c r="N114" s="6" t="s">
        <v>88</v>
      </c>
      <c r="O114" s="6">
        <v>17551.900000000001</v>
      </c>
      <c r="P114" s="6" t="s">
        <v>88</v>
      </c>
      <c r="Q114" s="6">
        <v>2</v>
      </c>
      <c r="S114" s="6">
        <v>107</v>
      </c>
      <c r="U114" s="6">
        <v>107</v>
      </c>
      <c r="V114" s="6">
        <v>107</v>
      </c>
      <c r="AD114" s="6" t="s">
        <v>89</v>
      </c>
      <c r="AE114" s="9">
        <v>45657</v>
      </c>
      <c r="AF114" s="23" t="s">
        <v>90</v>
      </c>
    </row>
    <row r="115" spans="1:32" s="22" customFormat="1" ht="30" customHeight="1" thickBot="1">
      <c r="A115" s="6">
        <v>2024</v>
      </c>
      <c r="B115" s="5">
        <v>45566</v>
      </c>
      <c r="C115" s="9">
        <v>45657</v>
      </c>
      <c r="D115" s="21" t="s">
        <v>243</v>
      </c>
      <c r="E115" s="6">
        <v>211</v>
      </c>
      <c r="F115" s="6" t="s">
        <v>260</v>
      </c>
      <c r="G115" s="6" t="s">
        <v>247</v>
      </c>
      <c r="H115" s="7" t="s">
        <v>391</v>
      </c>
      <c r="I115" s="8" t="s">
        <v>412</v>
      </c>
      <c r="J115" s="7" t="s">
        <v>144</v>
      </c>
      <c r="K115" s="7" t="s">
        <v>128</v>
      </c>
      <c r="L115" s="21" t="s">
        <v>116</v>
      </c>
      <c r="M115" s="6">
        <v>11539.08</v>
      </c>
      <c r="N115" s="6" t="s">
        <v>88</v>
      </c>
      <c r="O115" s="6">
        <v>9093.6200000000008</v>
      </c>
      <c r="P115" s="6" t="s">
        <v>88</v>
      </c>
      <c r="Q115" s="6">
        <v>2</v>
      </c>
      <c r="S115" s="6">
        <v>108</v>
      </c>
      <c r="U115" s="6">
        <v>108</v>
      </c>
      <c r="V115" s="6">
        <v>108</v>
      </c>
      <c r="AD115" s="6" t="s">
        <v>89</v>
      </c>
      <c r="AE115" s="9">
        <v>45657</v>
      </c>
      <c r="AF115" s="23" t="s">
        <v>90</v>
      </c>
    </row>
    <row r="116" spans="1:32" s="22" customFormat="1" ht="30" customHeight="1" thickBot="1">
      <c r="A116" s="6">
        <v>2024</v>
      </c>
      <c r="B116" s="5">
        <v>45566</v>
      </c>
      <c r="C116" s="9">
        <v>45657</v>
      </c>
      <c r="D116" s="21" t="s">
        <v>243</v>
      </c>
      <c r="E116" s="6">
        <v>904</v>
      </c>
      <c r="F116" s="6" t="s">
        <v>269</v>
      </c>
      <c r="G116" s="6" t="s">
        <v>269</v>
      </c>
      <c r="H116" s="7" t="s">
        <v>186</v>
      </c>
      <c r="I116" s="8" t="s">
        <v>413</v>
      </c>
      <c r="J116" s="7" t="s">
        <v>123</v>
      </c>
      <c r="K116" s="7" t="s">
        <v>345</v>
      </c>
      <c r="L116" s="21" t="s">
        <v>87</v>
      </c>
      <c r="M116" s="6">
        <v>21274.04</v>
      </c>
      <c r="N116" s="6" t="s">
        <v>88</v>
      </c>
      <c r="O116" s="6">
        <v>16297.76</v>
      </c>
      <c r="P116" s="6" t="s">
        <v>88</v>
      </c>
      <c r="Q116" s="6">
        <v>2</v>
      </c>
      <c r="S116" s="6">
        <v>109</v>
      </c>
      <c r="U116" s="6">
        <v>109</v>
      </c>
      <c r="V116" s="6">
        <v>109</v>
      </c>
      <c r="AD116" s="6" t="s">
        <v>89</v>
      </c>
      <c r="AE116" s="9">
        <v>45657</v>
      </c>
      <c r="AF116" s="23" t="s">
        <v>90</v>
      </c>
    </row>
    <row r="117" spans="1:32" s="22" customFormat="1" ht="30" customHeight="1" thickBot="1">
      <c r="A117" s="6">
        <v>2024</v>
      </c>
      <c r="B117" s="5">
        <v>45566</v>
      </c>
      <c r="C117" s="9">
        <v>45657</v>
      </c>
      <c r="D117" s="21" t="s">
        <v>243</v>
      </c>
      <c r="E117" s="6">
        <v>1102</v>
      </c>
      <c r="F117" s="6" t="s">
        <v>264</v>
      </c>
      <c r="G117" s="6" t="s">
        <v>264</v>
      </c>
      <c r="H117" s="7" t="s">
        <v>93</v>
      </c>
      <c r="I117" s="8" t="s">
        <v>414</v>
      </c>
      <c r="J117" s="7" t="s">
        <v>123</v>
      </c>
      <c r="K117" s="7" t="s">
        <v>86</v>
      </c>
      <c r="L117" s="21" t="s">
        <v>87</v>
      </c>
      <c r="M117" s="6">
        <v>21854.48</v>
      </c>
      <c r="N117" s="6" t="s">
        <v>88</v>
      </c>
      <c r="O117" s="6">
        <v>16651.68</v>
      </c>
      <c r="P117" s="6" t="s">
        <v>88</v>
      </c>
      <c r="Q117" s="6">
        <v>2</v>
      </c>
      <c r="S117" s="6">
        <v>110</v>
      </c>
      <c r="U117" s="6">
        <v>110</v>
      </c>
      <c r="V117" s="6">
        <v>110</v>
      </c>
      <c r="AD117" s="6" t="s">
        <v>89</v>
      </c>
      <c r="AE117" s="9">
        <v>45657</v>
      </c>
      <c r="AF117" s="23" t="s">
        <v>90</v>
      </c>
    </row>
    <row r="118" spans="1:32" s="22" customFormat="1" ht="30" customHeight="1" thickBot="1">
      <c r="A118" s="6">
        <v>2024</v>
      </c>
      <c r="B118" s="5">
        <v>45566</v>
      </c>
      <c r="C118" s="9">
        <v>45657</v>
      </c>
      <c r="D118" s="21" t="s">
        <v>243</v>
      </c>
      <c r="E118" s="6">
        <v>1009</v>
      </c>
      <c r="F118" s="6" t="s">
        <v>287</v>
      </c>
      <c r="G118" s="6" t="s">
        <v>287</v>
      </c>
      <c r="H118" s="7" t="s">
        <v>226</v>
      </c>
      <c r="I118" s="8" t="s">
        <v>415</v>
      </c>
      <c r="J118" s="7" t="s">
        <v>221</v>
      </c>
      <c r="K118" s="7" t="s">
        <v>393</v>
      </c>
      <c r="L118" s="21" t="s">
        <v>116</v>
      </c>
      <c r="M118" s="6">
        <v>21839.14</v>
      </c>
      <c r="N118" s="6" t="s">
        <v>88</v>
      </c>
      <c r="O118" s="6">
        <v>16683.38</v>
      </c>
      <c r="P118" s="6" t="s">
        <v>88</v>
      </c>
      <c r="Q118" s="6">
        <v>2</v>
      </c>
      <c r="S118" s="6">
        <v>111</v>
      </c>
      <c r="U118" s="6">
        <v>111</v>
      </c>
      <c r="V118" s="6">
        <v>111</v>
      </c>
      <c r="AD118" s="6" t="s">
        <v>89</v>
      </c>
      <c r="AE118" s="9">
        <v>45657</v>
      </c>
      <c r="AF118" s="23" t="s">
        <v>90</v>
      </c>
    </row>
    <row r="119" spans="1:32" s="22" customFormat="1" ht="30" customHeight="1" thickBot="1">
      <c r="A119" s="6">
        <v>2024</v>
      </c>
      <c r="B119" s="5">
        <v>45566</v>
      </c>
      <c r="C119" s="9">
        <v>45657</v>
      </c>
      <c r="D119" s="21" t="s">
        <v>243</v>
      </c>
      <c r="E119" s="6">
        <v>709</v>
      </c>
      <c r="F119" s="6" t="s">
        <v>308</v>
      </c>
      <c r="G119" s="6" t="s">
        <v>308</v>
      </c>
      <c r="H119" s="7" t="s">
        <v>226</v>
      </c>
      <c r="I119" s="8" t="s">
        <v>416</v>
      </c>
      <c r="J119" s="7" t="s">
        <v>271</v>
      </c>
      <c r="K119" s="7" t="s">
        <v>411</v>
      </c>
      <c r="L119" s="21" t="s">
        <v>87</v>
      </c>
      <c r="M119" s="6">
        <v>19869.28</v>
      </c>
      <c r="N119" s="6" t="s">
        <v>88</v>
      </c>
      <c r="O119" s="6">
        <v>15339.24</v>
      </c>
      <c r="P119" s="6" t="s">
        <v>88</v>
      </c>
      <c r="Q119" s="6">
        <v>2</v>
      </c>
      <c r="S119" s="6">
        <v>112</v>
      </c>
      <c r="U119" s="6">
        <v>112</v>
      </c>
      <c r="V119" s="6">
        <v>112</v>
      </c>
      <c r="AD119" s="6" t="s">
        <v>89</v>
      </c>
      <c r="AE119" s="9">
        <v>45657</v>
      </c>
      <c r="AF119" s="23" t="s">
        <v>90</v>
      </c>
    </row>
    <row r="120" spans="1:32" s="22" customFormat="1" ht="30" customHeight="1" thickBot="1">
      <c r="A120" s="6">
        <v>2024</v>
      </c>
      <c r="B120" s="5">
        <v>45566</v>
      </c>
      <c r="C120" s="9">
        <v>45657</v>
      </c>
      <c r="D120" s="21" t="s">
        <v>243</v>
      </c>
      <c r="E120" s="6">
        <v>211</v>
      </c>
      <c r="F120" s="6" t="s">
        <v>247</v>
      </c>
      <c r="G120" s="6" t="s">
        <v>247</v>
      </c>
      <c r="H120" s="7" t="s">
        <v>356</v>
      </c>
      <c r="I120" s="8" t="s">
        <v>417</v>
      </c>
      <c r="J120" s="7" t="s">
        <v>418</v>
      </c>
      <c r="K120" s="7" t="s">
        <v>334</v>
      </c>
      <c r="L120" s="21" t="s">
        <v>87</v>
      </c>
      <c r="M120" s="6">
        <v>17043.68</v>
      </c>
      <c r="N120" s="6" t="s">
        <v>88</v>
      </c>
      <c r="O120" s="6">
        <v>13431.5</v>
      </c>
      <c r="P120" s="6" t="s">
        <v>88</v>
      </c>
      <c r="Q120" s="6">
        <v>2</v>
      </c>
      <c r="S120" s="6">
        <v>113</v>
      </c>
      <c r="U120" s="6">
        <v>113</v>
      </c>
      <c r="V120" s="6">
        <v>113</v>
      </c>
      <c r="AD120" s="6" t="s">
        <v>89</v>
      </c>
      <c r="AE120" s="9">
        <v>45657</v>
      </c>
      <c r="AF120" s="23" t="s">
        <v>90</v>
      </c>
    </row>
    <row r="121" spans="1:32" s="22" customFormat="1" ht="30" customHeight="1" thickBot="1">
      <c r="A121" s="6">
        <v>2024</v>
      </c>
      <c r="B121" s="5">
        <v>45566</v>
      </c>
      <c r="C121" s="9">
        <v>45657</v>
      </c>
      <c r="D121" s="21" t="s">
        <v>243</v>
      </c>
      <c r="E121" s="6">
        <v>211</v>
      </c>
      <c r="F121" s="6" t="s">
        <v>260</v>
      </c>
      <c r="G121" s="6" t="s">
        <v>247</v>
      </c>
      <c r="H121" s="7" t="s">
        <v>226</v>
      </c>
      <c r="I121" s="8" t="s">
        <v>419</v>
      </c>
      <c r="J121" s="7" t="s">
        <v>420</v>
      </c>
      <c r="K121" s="7" t="s">
        <v>421</v>
      </c>
      <c r="L121" s="21" t="s">
        <v>116</v>
      </c>
      <c r="M121" s="6">
        <v>17043.68</v>
      </c>
      <c r="N121" s="6" t="s">
        <v>88</v>
      </c>
      <c r="O121" s="6">
        <v>13431.5</v>
      </c>
      <c r="P121" s="6" t="s">
        <v>88</v>
      </c>
      <c r="Q121" s="6">
        <v>2</v>
      </c>
      <c r="S121" s="6">
        <v>114</v>
      </c>
      <c r="U121" s="6">
        <v>114</v>
      </c>
      <c r="V121" s="6">
        <v>114</v>
      </c>
      <c r="AD121" s="6" t="s">
        <v>89</v>
      </c>
      <c r="AE121" s="9">
        <v>45657</v>
      </c>
      <c r="AF121" s="23" t="s">
        <v>90</v>
      </c>
    </row>
    <row r="122" spans="1:32" s="22" customFormat="1" ht="30" customHeight="1" thickBot="1">
      <c r="A122" s="6">
        <v>2024</v>
      </c>
      <c r="B122" s="5">
        <v>45566</v>
      </c>
      <c r="C122" s="9">
        <v>45657</v>
      </c>
      <c r="D122" s="21" t="s">
        <v>243</v>
      </c>
      <c r="E122" s="6">
        <v>1201</v>
      </c>
      <c r="F122" s="6" t="s">
        <v>284</v>
      </c>
      <c r="G122" s="6" t="s">
        <v>284</v>
      </c>
      <c r="H122" s="7" t="s">
        <v>252</v>
      </c>
      <c r="I122" s="8" t="s">
        <v>422</v>
      </c>
      <c r="J122" s="7" t="s">
        <v>420</v>
      </c>
      <c r="K122" s="7" t="s">
        <v>171</v>
      </c>
      <c r="L122" s="21" t="s">
        <v>87</v>
      </c>
      <c r="M122" s="6">
        <v>23145.279999999999</v>
      </c>
      <c r="N122" s="6" t="s">
        <v>88</v>
      </c>
      <c r="O122" s="6">
        <v>17551.900000000001</v>
      </c>
      <c r="P122" s="6" t="s">
        <v>88</v>
      </c>
      <c r="Q122" s="6">
        <v>2</v>
      </c>
      <c r="S122" s="6">
        <v>115</v>
      </c>
      <c r="U122" s="6">
        <v>115</v>
      </c>
      <c r="V122" s="6">
        <v>115</v>
      </c>
      <c r="AD122" s="6" t="s">
        <v>89</v>
      </c>
      <c r="AE122" s="9">
        <v>45657</v>
      </c>
      <c r="AF122" s="23" t="s">
        <v>90</v>
      </c>
    </row>
    <row r="123" spans="1:32" s="22" customFormat="1" ht="30" customHeight="1" thickBot="1">
      <c r="A123" s="6">
        <v>2024</v>
      </c>
      <c r="B123" s="5">
        <v>45566</v>
      </c>
      <c r="C123" s="9">
        <v>45657</v>
      </c>
      <c r="D123" s="21" t="s">
        <v>243</v>
      </c>
      <c r="E123" s="6">
        <v>609</v>
      </c>
      <c r="F123" s="6" t="s">
        <v>347</v>
      </c>
      <c r="G123" s="6" t="s">
        <v>347</v>
      </c>
      <c r="H123" s="7" t="s">
        <v>199</v>
      </c>
      <c r="I123" s="8" t="s">
        <v>423</v>
      </c>
      <c r="J123" s="7" t="s">
        <v>424</v>
      </c>
      <c r="K123" s="7" t="s">
        <v>425</v>
      </c>
      <c r="L123" s="21" t="s">
        <v>116</v>
      </c>
      <c r="M123" s="6">
        <v>19304.240000000002</v>
      </c>
      <c r="N123" s="6" t="s">
        <v>88</v>
      </c>
      <c r="O123" s="6">
        <v>14965.56</v>
      </c>
      <c r="P123" s="6" t="s">
        <v>88</v>
      </c>
      <c r="Q123" s="6">
        <v>2</v>
      </c>
      <c r="S123" s="6">
        <v>116</v>
      </c>
      <c r="U123" s="6">
        <v>116</v>
      </c>
      <c r="V123" s="6">
        <v>116</v>
      </c>
      <c r="AD123" s="6" t="s">
        <v>89</v>
      </c>
      <c r="AE123" s="9">
        <v>45657</v>
      </c>
      <c r="AF123" s="23" t="s">
        <v>90</v>
      </c>
    </row>
    <row r="124" spans="1:32" s="22" customFormat="1" ht="30" customHeight="1" thickBot="1">
      <c r="A124" s="6">
        <v>2024</v>
      </c>
      <c r="B124" s="5">
        <v>45566</v>
      </c>
      <c r="C124" s="9">
        <v>45657</v>
      </c>
      <c r="D124" s="21" t="s">
        <v>243</v>
      </c>
      <c r="E124" s="6">
        <v>1201</v>
      </c>
      <c r="F124" s="6" t="s">
        <v>681</v>
      </c>
      <c r="G124" s="6" t="s">
        <v>284</v>
      </c>
      <c r="H124" s="7" t="s">
        <v>176</v>
      </c>
      <c r="I124" s="8" t="s">
        <v>426</v>
      </c>
      <c r="J124" s="7" t="s">
        <v>427</v>
      </c>
      <c r="K124" s="7" t="s">
        <v>255</v>
      </c>
      <c r="L124" s="21" t="s">
        <v>116</v>
      </c>
      <c r="M124" s="6">
        <v>23145.279999999999</v>
      </c>
      <c r="N124" s="6" t="s">
        <v>88</v>
      </c>
      <c r="O124" s="6">
        <v>17551.900000000001</v>
      </c>
      <c r="P124" s="6" t="s">
        <v>88</v>
      </c>
      <c r="Q124" s="6">
        <v>2</v>
      </c>
      <c r="S124" s="6">
        <v>117</v>
      </c>
      <c r="U124" s="6">
        <v>117</v>
      </c>
      <c r="V124" s="6">
        <v>117</v>
      </c>
      <c r="AD124" s="6" t="s">
        <v>89</v>
      </c>
      <c r="AE124" s="9">
        <v>45657</v>
      </c>
      <c r="AF124" s="23" t="s">
        <v>90</v>
      </c>
    </row>
    <row r="125" spans="1:32" s="22" customFormat="1" ht="30" customHeight="1" thickBot="1">
      <c r="A125" s="6">
        <v>2024</v>
      </c>
      <c r="B125" s="5">
        <v>45566</v>
      </c>
      <c r="C125" s="9">
        <v>45657</v>
      </c>
      <c r="D125" s="21" t="s">
        <v>243</v>
      </c>
      <c r="E125" s="6">
        <v>213</v>
      </c>
      <c r="F125" s="6" t="s">
        <v>428</v>
      </c>
      <c r="G125" s="6" t="s">
        <v>428</v>
      </c>
      <c r="H125" s="7" t="s">
        <v>199</v>
      </c>
      <c r="I125" s="8" t="s">
        <v>429</v>
      </c>
      <c r="J125" s="7" t="s">
        <v>154</v>
      </c>
      <c r="K125" s="7" t="s">
        <v>258</v>
      </c>
      <c r="L125" s="21" t="s">
        <v>87</v>
      </c>
      <c r="M125" s="6">
        <v>11539.08</v>
      </c>
      <c r="N125" s="6" t="s">
        <v>88</v>
      </c>
      <c r="O125" s="6">
        <v>9093.6200000000008</v>
      </c>
      <c r="P125" s="6" t="s">
        <v>88</v>
      </c>
      <c r="Q125" s="6">
        <v>2</v>
      </c>
      <c r="S125" s="6">
        <v>118</v>
      </c>
      <c r="U125" s="6">
        <v>118</v>
      </c>
      <c r="V125" s="6">
        <v>118</v>
      </c>
      <c r="AD125" s="6" t="s">
        <v>89</v>
      </c>
      <c r="AE125" s="9">
        <v>45657</v>
      </c>
      <c r="AF125" s="23" t="s">
        <v>90</v>
      </c>
    </row>
    <row r="126" spans="1:32" s="22" customFormat="1" ht="30" customHeight="1" thickBot="1">
      <c r="A126" s="6">
        <v>2024</v>
      </c>
      <c r="B126" s="5">
        <v>45566</v>
      </c>
      <c r="C126" s="9">
        <v>45657</v>
      </c>
      <c r="D126" s="21" t="s">
        <v>243</v>
      </c>
      <c r="E126" s="6">
        <v>1201</v>
      </c>
      <c r="F126" s="6" t="s">
        <v>284</v>
      </c>
      <c r="G126" s="6" t="s">
        <v>284</v>
      </c>
      <c r="H126" s="7" t="s">
        <v>252</v>
      </c>
      <c r="I126" s="8" t="s">
        <v>430</v>
      </c>
      <c r="J126" s="7" t="s">
        <v>431</v>
      </c>
      <c r="K126" s="7" t="s">
        <v>99</v>
      </c>
      <c r="L126" s="21" t="s">
        <v>87</v>
      </c>
      <c r="M126" s="6">
        <v>23145.279999999999</v>
      </c>
      <c r="N126" s="6" t="s">
        <v>88</v>
      </c>
      <c r="O126" s="6">
        <v>17551.900000000001</v>
      </c>
      <c r="P126" s="6" t="s">
        <v>88</v>
      </c>
      <c r="Q126" s="6">
        <v>2</v>
      </c>
      <c r="S126" s="6">
        <v>119</v>
      </c>
      <c r="U126" s="6">
        <v>119</v>
      </c>
      <c r="V126" s="6">
        <v>119</v>
      </c>
      <c r="AD126" s="6" t="s">
        <v>89</v>
      </c>
      <c r="AE126" s="9">
        <v>45657</v>
      </c>
      <c r="AF126" s="23" t="s">
        <v>90</v>
      </c>
    </row>
    <row r="127" spans="1:32" s="22" customFormat="1" ht="30" customHeight="1" thickBot="1">
      <c r="A127" s="6">
        <v>2024</v>
      </c>
      <c r="B127" s="5">
        <v>45566</v>
      </c>
      <c r="C127" s="9">
        <v>45657</v>
      </c>
      <c r="D127" s="21" t="s">
        <v>243</v>
      </c>
      <c r="E127" s="6">
        <v>202</v>
      </c>
      <c r="F127" s="6" t="s">
        <v>432</v>
      </c>
      <c r="G127" s="6" t="s">
        <v>432</v>
      </c>
      <c r="H127" s="7" t="s">
        <v>226</v>
      </c>
      <c r="I127" s="8" t="s">
        <v>433</v>
      </c>
      <c r="J127" s="7" t="s">
        <v>216</v>
      </c>
      <c r="K127" s="7" t="s">
        <v>434</v>
      </c>
      <c r="L127" s="21" t="s">
        <v>87</v>
      </c>
      <c r="M127" s="6">
        <v>11539.08</v>
      </c>
      <c r="N127" s="6" t="s">
        <v>88</v>
      </c>
      <c r="O127" s="6">
        <v>9093.6200000000008</v>
      </c>
      <c r="P127" s="6" t="s">
        <v>88</v>
      </c>
      <c r="Q127" s="6">
        <v>2</v>
      </c>
      <c r="S127" s="6">
        <v>120</v>
      </c>
      <c r="U127" s="6">
        <v>120</v>
      </c>
      <c r="V127" s="6">
        <v>120</v>
      </c>
      <c r="AD127" s="6" t="s">
        <v>89</v>
      </c>
      <c r="AE127" s="9">
        <v>45657</v>
      </c>
      <c r="AF127" s="23" t="s">
        <v>90</v>
      </c>
    </row>
    <row r="128" spans="1:32" s="22" customFormat="1" ht="30" customHeight="1" thickBot="1">
      <c r="A128" s="6">
        <v>2024</v>
      </c>
      <c r="B128" s="5">
        <v>45566</v>
      </c>
      <c r="C128" s="9">
        <v>45657</v>
      </c>
      <c r="D128" s="21" t="s">
        <v>243</v>
      </c>
      <c r="E128" s="6">
        <v>211</v>
      </c>
      <c r="F128" s="6" t="s">
        <v>247</v>
      </c>
      <c r="G128" s="6" t="s">
        <v>247</v>
      </c>
      <c r="H128" s="7" t="s">
        <v>199</v>
      </c>
      <c r="I128" s="8" t="s">
        <v>435</v>
      </c>
      <c r="J128" s="7" t="s">
        <v>216</v>
      </c>
      <c r="K128" s="7" t="s">
        <v>436</v>
      </c>
      <c r="L128" s="21" t="s">
        <v>87</v>
      </c>
      <c r="M128" s="6">
        <v>17043.68</v>
      </c>
      <c r="N128" s="6" t="s">
        <v>88</v>
      </c>
      <c r="O128" s="6">
        <v>13431.5</v>
      </c>
      <c r="P128" s="6" t="s">
        <v>88</v>
      </c>
      <c r="Q128" s="6">
        <v>2</v>
      </c>
      <c r="S128" s="6">
        <v>121</v>
      </c>
      <c r="U128" s="6">
        <v>121</v>
      </c>
      <c r="V128" s="6">
        <v>121</v>
      </c>
      <c r="AD128" s="6" t="s">
        <v>89</v>
      </c>
      <c r="AE128" s="9">
        <v>45657</v>
      </c>
      <c r="AF128" s="23" t="s">
        <v>90</v>
      </c>
    </row>
    <row r="129" spans="1:32" s="22" customFormat="1" ht="30" customHeight="1" thickBot="1">
      <c r="A129" s="6">
        <v>2024</v>
      </c>
      <c r="B129" s="5">
        <v>45566</v>
      </c>
      <c r="C129" s="9">
        <v>45657</v>
      </c>
      <c r="D129" s="21" t="s">
        <v>243</v>
      </c>
      <c r="E129" s="6">
        <v>803</v>
      </c>
      <c r="F129" s="6" t="s">
        <v>384</v>
      </c>
      <c r="G129" s="6" t="s">
        <v>384</v>
      </c>
      <c r="H129" s="7" t="s">
        <v>93</v>
      </c>
      <c r="I129" s="8" t="s">
        <v>437</v>
      </c>
      <c r="J129" s="7" t="s">
        <v>438</v>
      </c>
      <c r="K129" s="7" t="s">
        <v>439</v>
      </c>
      <c r="L129" s="21" t="s">
        <v>87</v>
      </c>
      <c r="M129" s="6">
        <v>20434.46</v>
      </c>
      <c r="N129" s="6" t="s">
        <v>88</v>
      </c>
      <c r="O129" s="6">
        <v>15724.88</v>
      </c>
      <c r="P129" s="6" t="s">
        <v>88</v>
      </c>
      <c r="Q129" s="6">
        <v>2</v>
      </c>
      <c r="S129" s="6">
        <v>122</v>
      </c>
      <c r="U129" s="6">
        <v>122</v>
      </c>
      <c r="V129" s="6">
        <v>122</v>
      </c>
      <c r="AD129" s="6" t="s">
        <v>89</v>
      </c>
      <c r="AE129" s="9">
        <v>45657</v>
      </c>
      <c r="AF129" s="23" t="s">
        <v>90</v>
      </c>
    </row>
    <row r="130" spans="1:32" s="22" customFormat="1" ht="30" customHeight="1" thickBot="1">
      <c r="A130" s="6">
        <v>2024</v>
      </c>
      <c r="B130" s="5">
        <v>45566</v>
      </c>
      <c r="C130" s="9">
        <v>45657</v>
      </c>
      <c r="D130" s="21" t="s">
        <v>243</v>
      </c>
      <c r="E130" s="6">
        <v>904</v>
      </c>
      <c r="F130" s="6" t="s">
        <v>269</v>
      </c>
      <c r="G130" s="6" t="s">
        <v>269</v>
      </c>
      <c r="H130" s="7" t="s">
        <v>176</v>
      </c>
      <c r="I130" s="8" t="s">
        <v>440</v>
      </c>
      <c r="J130" s="7" t="s">
        <v>290</v>
      </c>
      <c r="K130" s="7" t="s">
        <v>136</v>
      </c>
      <c r="L130" s="21" t="s">
        <v>87</v>
      </c>
      <c r="M130" s="6">
        <v>21274.04</v>
      </c>
      <c r="N130" s="6" t="s">
        <v>88</v>
      </c>
      <c r="O130" s="6">
        <v>16297.76</v>
      </c>
      <c r="P130" s="6" t="s">
        <v>88</v>
      </c>
      <c r="Q130" s="6">
        <v>2</v>
      </c>
      <c r="S130" s="6">
        <v>123</v>
      </c>
      <c r="U130" s="6">
        <v>123</v>
      </c>
      <c r="V130" s="6">
        <v>123</v>
      </c>
      <c r="AD130" s="6" t="s">
        <v>89</v>
      </c>
      <c r="AE130" s="9">
        <v>45657</v>
      </c>
      <c r="AF130" s="23" t="s">
        <v>90</v>
      </c>
    </row>
    <row r="131" spans="1:32" s="22" customFormat="1" ht="30" customHeight="1" thickBot="1">
      <c r="A131" s="6">
        <v>2024</v>
      </c>
      <c r="B131" s="5">
        <v>45566</v>
      </c>
      <c r="C131" s="9">
        <v>45657</v>
      </c>
      <c r="D131" s="21" t="s">
        <v>243</v>
      </c>
      <c r="E131" s="6">
        <v>1201</v>
      </c>
      <c r="F131" s="6" t="s">
        <v>284</v>
      </c>
      <c r="G131" s="6" t="s">
        <v>284</v>
      </c>
      <c r="H131" s="7" t="s">
        <v>199</v>
      </c>
      <c r="I131" s="8" t="s">
        <v>385</v>
      </c>
      <c r="J131" s="7" t="s">
        <v>441</v>
      </c>
      <c r="K131" s="7" t="s">
        <v>442</v>
      </c>
      <c r="L131" s="21" t="s">
        <v>87</v>
      </c>
      <c r="M131" s="6">
        <v>23145.279999999999</v>
      </c>
      <c r="N131" s="6" t="s">
        <v>88</v>
      </c>
      <c r="O131" s="6">
        <v>17551.900000000001</v>
      </c>
      <c r="P131" s="6" t="s">
        <v>88</v>
      </c>
      <c r="Q131" s="6">
        <v>2</v>
      </c>
      <c r="S131" s="6">
        <v>124</v>
      </c>
      <c r="U131" s="6">
        <v>124</v>
      </c>
      <c r="V131" s="6">
        <v>124</v>
      </c>
      <c r="AD131" s="6" t="s">
        <v>89</v>
      </c>
      <c r="AE131" s="9">
        <v>45657</v>
      </c>
      <c r="AF131" s="23" t="s">
        <v>90</v>
      </c>
    </row>
    <row r="132" spans="1:32" s="22" customFormat="1" ht="30" customHeight="1" thickBot="1">
      <c r="A132" s="6">
        <v>2024</v>
      </c>
      <c r="B132" s="5">
        <v>45566</v>
      </c>
      <c r="C132" s="9">
        <v>45657</v>
      </c>
      <c r="D132" s="21" t="s">
        <v>243</v>
      </c>
      <c r="E132" s="6">
        <v>609</v>
      </c>
      <c r="F132" s="6" t="s">
        <v>347</v>
      </c>
      <c r="G132" s="6" t="s">
        <v>347</v>
      </c>
      <c r="H132" s="7" t="s">
        <v>226</v>
      </c>
      <c r="I132" s="8" t="s">
        <v>443</v>
      </c>
      <c r="J132" s="7" t="s">
        <v>444</v>
      </c>
      <c r="K132" s="7" t="s">
        <v>445</v>
      </c>
      <c r="L132" s="21" t="s">
        <v>116</v>
      </c>
      <c r="M132" s="6">
        <v>19304.240000000002</v>
      </c>
      <c r="N132" s="6" t="s">
        <v>88</v>
      </c>
      <c r="O132" s="6">
        <v>14965.56</v>
      </c>
      <c r="P132" s="6" t="s">
        <v>88</v>
      </c>
      <c r="Q132" s="6">
        <v>2</v>
      </c>
      <c r="S132" s="6">
        <v>125</v>
      </c>
      <c r="U132" s="6">
        <v>125</v>
      </c>
      <c r="V132" s="6">
        <v>125</v>
      </c>
      <c r="AD132" s="6" t="s">
        <v>89</v>
      </c>
      <c r="AE132" s="9">
        <v>45657</v>
      </c>
      <c r="AF132" s="23" t="s">
        <v>90</v>
      </c>
    </row>
    <row r="133" spans="1:32" s="22" customFormat="1" ht="30" customHeight="1" thickBot="1">
      <c r="A133" s="6">
        <v>2024</v>
      </c>
      <c r="B133" s="5">
        <v>45566</v>
      </c>
      <c r="C133" s="9">
        <v>45657</v>
      </c>
      <c r="D133" s="21" t="s">
        <v>243</v>
      </c>
      <c r="E133" s="6">
        <v>211</v>
      </c>
      <c r="F133" s="6" t="s">
        <v>247</v>
      </c>
      <c r="G133" s="6" t="s">
        <v>247</v>
      </c>
      <c r="H133" s="7" t="s">
        <v>226</v>
      </c>
      <c r="I133" s="8" t="s">
        <v>446</v>
      </c>
      <c r="J133" s="7" t="s">
        <v>307</v>
      </c>
      <c r="K133" s="7" t="s">
        <v>259</v>
      </c>
      <c r="L133" s="21" t="s">
        <v>87</v>
      </c>
      <c r="M133" s="6">
        <v>11539.08</v>
      </c>
      <c r="N133" s="6" t="s">
        <v>88</v>
      </c>
      <c r="O133" s="6">
        <v>9093.6200000000008</v>
      </c>
      <c r="P133" s="6" t="s">
        <v>88</v>
      </c>
      <c r="Q133" s="6">
        <v>2</v>
      </c>
      <c r="S133" s="6">
        <v>126</v>
      </c>
      <c r="U133" s="6">
        <v>126</v>
      </c>
      <c r="V133" s="6">
        <v>126</v>
      </c>
      <c r="AD133" s="6" t="s">
        <v>89</v>
      </c>
      <c r="AE133" s="9">
        <v>45657</v>
      </c>
      <c r="AF133" s="23" t="s">
        <v>90</v>
      </c>
    </row>
    <row r="134" spans="1:32" s="22" customFormat="1" ht="30" customHeight="1" thickBot="1">
      <c r="A134" s="6">
        <v>2024</v>
      </c>
      <c r="B134" s="5">
        <v>45566</v>
      </c>
      <c r="C134" s="9">
        <v>45657</v>
      </c>
      <c r="D134" s="21" t="s">
        <v>243</v>
      </c>
      <c r="E134" s="6">
        <v>1201</v>
      </c>
      <c r="F134" s="6" t="s">
        <v>284</v>
      </c>
      <c r="G134" s="6" t="s">
        <v>284</v>
      </c>
      <c r="H134" s="7" t="s">
        <v>252</v>
      </c>
      <c r="I134" s="8" t="s">
        <v>422</v>
      </c>
      <c r="J134" s="7" t="s">
        <v>447</v>
      </c>
      <c r="K134" s="7" t="s">
        <v>424</v>
      </c>
      <c r="L134" s="21" t="s">
        <v>87</v>
      </c>
      <c r="M134" s="6">
        <v>23145.279999999999</v>
      </c>
      <c r="N134" s="6" t="s">
        <v>88</v>
      </c>
      <c r="O134" s="6">
        <v>17551.900000000001</v>
      </c>
      <c r="P134" s="6" t="s">
        <v>88</v>
      </c>
      <c r="Q134" s="6">
        <v>2</v>
      </c>
      <c r="S134" s="6">
        <v>127</v>
      </c>
      <c r="U134" s="6">
        <v>127</v>
      </c>
      <c r="V134" s="6">
        <v>127</v>
      </c>
      <c r="AD134" s="6" t="s">
        <v>89</v>
      </c>
      <c r="AE134" s="9">
        <v>45657</v>
      </c>
      <c r="AF134" s="23" t="s">
        <v>90</v>
      </c>
    </row>
    <row r="135" spans="1:32" s="22" customFormat="1" ht="30" customHeight="1" thickBot="1">
      <c r="A135" s="6">
        <v>2024</v>
      </c>
      <c r="B135" s="5">
        <v>45566</v>
      </c>
      <c r="C135" s="9">
        <v>45657</v>
      </c>
      <c r="D135" s="21" t="s">
        <v>243</v>
      </c>
      <c r="E135" s="6">
        <v>1201</v>
      </c>
      <c r="F135" s="6" t="s">
        <v>284</v>
      </c>
      <c r="G135" s="6" t="s">
        <v>284</v>
      </c>
      <c r="H135" s="7" t="s">
        <v>93</v>
      </c>
      <c r="I135" s="8" t="s">
        <v>448</v>
      </c>
      <c r="J135" s="7" t="s">
        <v>201</v>
      </c>
      <c r="K135" s="7" t="s">
        <v>366</v>
      </c>
      <c r="L135" s="21" t="s">
        <v>87</v>
      </c>
      <c r="M135" s="6">
        <v>23145.279999999999</v>
      </c>
      <c r="N135" s="6" t="s">
        <v>88</v>
      </c>
      <c r="O135" s="6">
        <v>17551.900000000001</v>
      </c>
      <c r="P135" s="6" t="s">
        <v>88</v>
      </c>
      <c r="Q135" s="6">
        <v>2</v>
      </c>
      <c r="S135" s="6">
        <v>128</v>
      </c>
      <c r="U135" s="6">
        <v>128</v>
      </c>
      <c r="V135" s="6">
        <v>128</v>
      </c>
      <c r="AD135" s="6" t="s">
        <v>89</v>
      </c>
      <c r="AE135" s="9">
        <v>45657</v>
      </c>
      <c r="AF135" s="23" t="s">
        <v>90</v>
      </c>
    </row>
    <row r="136" spans="1:32" s="22" customFormat="1" ht="30" customHeight="1" thickBot="1">
      <c r="A136" s="6">
        <v>2024</v>
      </c>
      <c r="B136" s="5">
        <v>45566</v>
      </c>
      <c r="C136" s="9">
        <v>45657</v>
      </c>
      <c r="D136" s="21" t="s">
        <v>243</v>
      </c>
      <c r="E136" s="6">
        <v>904</v>
      </c>
      <c r="F136" s="6" t="s">
        <v>682</v>
      </c>
      <c r="G136" s="6" t="s">
        <v>682</v>
      </c>
      <c r="H136" s="7" t="s">
        <v>252</v>
      </c>
      <c r="I136" s="8" t="s">
        <v>449</v>
      </c>
      <c r="J136" s="7" t="s">
        <v>123</v>
      </c>
      <c r="K136" s="7" t="s">
        <v>425</v>
      </c>
      <c r="L136" s="21" t="s">
        <v>116</v>
      </c>
      <c r="M136" s="6">
        <v>21274.04</v>
      </c>
      <c r="N136" s="6" t="s">
        <v>88</v>
      </c>
      <c r="O136" s="6">
        <v>16297.76</v>
      </c>
      <c r="P136" s="6" t="s">
        <v>88</v>
      </c>
      <c r="Q136" s="6">
        <v>2</v>
      </c>
      <c r="S136" s="6">
        <v>129</v>
      </c>
      <c r="U136" s="6">
        <v>129</v>
      </c>
      <c r="V136" s="6">
        <v>129</v>
      </c>
      <c r="AD136" s="6" t="s">
        <v>89</v>
      </c>
      <c r="AE136" s="9">
        <v>45657</v>
      </c>
      <c r="AF136" s="23" t="s">
        <v>90</v>
      </c>
    </row>
    <row r="137" spans="1:32" s="22" customFormat="1" ht="30" customHeight="1" thickBot="1">
      <c r="A137" s="6">
        <v>2024</v>
      </c>
      <c r="B137" s="5">
        <v>45566</v>
      </c>
      <c r="C137" s="9">
        <v>45657</v>
      </c>
      <c r="D137" s="21" t="s">
        <v>243</v>
      </c>
      <c r="E137" s="6">
        <v>211</v>
      </c>
      <c r="F137" s="6" t="s">
        <v>247</v>
      </c>
      <c r="G137" s="6" t="s">
        <v>247</v>
      </c>
      <c r="H137" s="7" t="s">
        <v>226</v>
      </c>
      <c r="I137" s="8" t="s">
        <v>450</v>
      </c>
      <c r="J137" s="7" t="s">
        <v>451</v>
      </c>
      <c r="K137" s="7" t="s">
        <v>445</v>
      </c>
      <c r="L137" s="21" t="s">
        <v>87</v>
      </c>
      <c r="M137" s="6">
        <v>11539.08</v>
      </c>
      <c r="N137" s="6" t="s">
        <v>88</v>
      </c>
      <c r="O137" s="6">
        <v>9093.6200000000008</v>
      </c>
      <c r="P137" s="6" t="s">
        <v>88</v>
      </c>
      <c r="Q137" s="6">
        <v>2</v>
      </c>
      <c r="S137" s="6">
        <v>130</v>
      </c>
      <c r="U137" s="6">
        <v>130</v>
      </c>
      <c r="V137" s="6">
        <v>130</v>
      </c>
      <c r="AD137" s="6" t="s">
        <v>89</v>
      </c>
      <c r="AE137" s="9">
        <v>45657</v>
      </c>
      <c r="AF137" s="23" t="s">
        <v>90</v>
      </c>
    </row>
    <row r="138" spans="1:32" s="22" customFormat="1" ht="30" customHeight="1" thickBot="1">
      <c r="A138" s="6">
        <v>2024</v>
      </c>
      <c r="B138" s="5">
        <v>45566</v>
      </c>
      <c r="C138" s="9">
        <v>45657</v>
      </c>
      <c r="D138" s="21" t="s">
        <v>243</v>
      </c>
      <c r="E138" s="6">
        <v>1102</v>
      </c>
      <c r="F138" s="6" t="s">
        <v>264</v>
      </c>
      <c r="G138" s="6" t="s">
        <v>264</v>
      </c>
      <c r="H138" s="7" t="s">
        <v>226</v>
      </c>
      <c r="I138" s="8" t="s">
        <v>452</v>
      </c>
      <c r="J138" s="7" t="s">
        <v>453</v>
      </c>
      <c r="K138" s="7" t="s">
        <v>168</v>
      </c>
      <c r="L138" s="21" t="s">
        <v>87</v>
      </c>
      <c r="M138" s="6">
        <v>22404.26</v>
      </c>
      <c r="N138" s="6" t="s">
        <v>88</v>
      </c>
      <c r="O138" s="6">
        <v>17057.14</v>
      </c>
      <c r="P138" s="6" t="s">
        <v>88</v>
      </c>
      <c r="Q138" s="6">
        <v>2</v>
      </c>
      <c r="S138" s="6">
        <v>131</v>
      </c>
      <c r="U138" s="6">
        <v>131</v>
      </c>
      <c r="V138" s="6">
        <v>131</v>
      </c>
      <c r="AD138" s="6" t="s">
        <v>89</v>
      </c>
      <c r="AE138" s="9">
        <v>45657</v>
      </c>
      <c r="AF138" s="23" t="s">
        <v>90</v>
      </c>
    </row>
    <row r="139" spans="1:32" s="22" customFormat="1" ht="30" customHeight="1" thickBot="1">
      <c r="A139" s="6">
        <v>2024</v>
      </c>
      <c r="B139" s="5">
        <v>45566</v>
      </c>
      <c r="C139" s="9">
        <v>45657</v>
      </c>
      <c r="D139" s="21" t="s">
        <v>243</v>
      </c>
      <c r="E139" s="6">
        <v>904</v>
      </c>
      <c r="F139" s="6" t="s">
        <v>269</v>
      </c>
      <c r="G139" s="6" t="s">
        <v>269</v>
      </c>
      <c r="H139" s="7" t="s">
        <v>186</v>
      </c>
      <c r="I139" s="8" t="s">
        <v>454</v>
      </c>
      <c r="J139" s="7" t="s">
        <v>441</v>
      </c>
      <c r="K139" s="7" t="s">
        <v>442</v>
      </c>
      <c r="L139" s="21" t="s">
        <v>87</v>
      </c>
      <c r="M139" s="6">
        <v>21274.04</v>
      </c>
      <c r="N139" s="6" t="s">
        <v>88</v>
      </c>
      <c r="O139" s="6">
        <v>16297.76</v>
      </c>
      <c r="P139" s="6" t="s">
        <v>88</v>
      </c>
      <c r="Q139" s="6">
        <v>2</v>
      </c>
      <c r="S139" s="6">
        <v>132</v>
      </c>
      <c r="U139" s="6">
        <v>132</v>
      </c>
      <c r="V139" s="6">
        <v>132</v>
      </c>
      <c r="AD139" s="6" t="s">
        <v>89</v>
      </c>
      <c r="AE139" s="9">
        <v>45657</v>
      </c>
      <c r="AF139" s="23" t="s">
        <v>90</v>
      </c>
    </row>
    <row r="140" spans="1:32" s="22" customFormat="1" ht="30" customHeight="1" thickBot="1">
      <c r="A140" s="6">
        <v>2024</v>
      </c>
      <c r="B140" s="5">
        <v>45566</v>
      </c>
      <c r="C140" s="9">
        <v>45657</v>
      </c>
      <c r="D140" s="21" t="s">
        <v>243</v>
      </c>
      <c r="E140" s="6">
        <v>211</v>
      </c>
      <c r="F140" s="6" t="s">
        <v>247</v>
      </c>
      <c r="G140" s="6" t="s">
        <v>247</v>
      </c>
      <c r="H140" s="7" t="s">
        <v>391</v>
      </c>
      <c r="I140" s="8" t="s">
        <v>455</v>
      </c>
      <c r="J140" s="7" t="s">
        <v>136</v>
      </c>
      <c r="K140" s="7" t="s">
        <v>456</v>
      </c>
      <c r="L140" s="21" t="s">
        <v>116</v>
      </c>
      <c r="M140" s="6">
        <v>17043.68</v>
      </c>
      <c r="N140" s="6" t="s">
        <v>88</v>
      </c>
      <c r="O140" s="6">
        <v>13431.5</v>
      </c>
      <c r="P140" s="6" t="s">
        <v>88</v>
      </c>
      <c r="Q140" s="6">
        <v>2</v>
      </c>
      <c r="S140" s="6">
        <v>133</v>
      </c>
      <c r="U140" s="6">
        <v>133</v>
      </c>
      <c r="V140" s="6">
        <v>133</v>
      </c>
      <c r="AD140" s="6" t="s">
        <v>89</v>
      </c>
      <c r="AE140" s="9">
        <v>45657</v>
      </c>
      <c r="AF140" s="23" t="s">
        <v>90</v>
      </c>
    </row>
    <row r="141" spans="1:32" s="22" customFormat="1" ht="30" customHeight="1" thickBot="1">
      <c r="A141" s="6">
        <v>2024</v>
      </c>
      <c r="B141" s="5">
        <v>45566</v>
      </c>
      <c r="C141" s="9">
        <v>45657</v>
      </c>
      <c r="D141" s="21" t="s">
        <v>243</v>
      </c>
      <c r="E141" s="6">
        <v>211</v>
      </c>
      <c r="F141" s="6" t="s">
        <v>247</v>
      </c>
      <c r="G141" s="6" t="s">
        <v>247</v>
      </c>
      <c r="H141" s="7" t="s">
        <v>93</v>
      </c>
      <c r="I141" s="8" t="s">
        <v>457</v>
      </c>
      <c r="J141" s="7" t="s">
        <v>171</v>
      </c>
      <c r="K141" s="7" t="s">
        <v>420</v>
      </c>
      <c r="L141" s="21" t="s">
        <v>87</v>
      </c>
      <c r="M141" s="6">
        <v>11539.08</v>
      </c>
      <c r="N141" s="6" t="s">
        <v>88</v>
      </c>
      <c r="O141" s="6">
        <v>9093.6200000000008</v>
      </c>
      <c r="P141" s="6" t="s">
        <v>88</v>
      </c>
      <c r="Q141" s="6">
        <v>2</v>
      </c>
      <c r="S141" s="6">
        <v>134</v>
      </c>
      <c r="U141" s="6">
        <v>134</v>
      </c>
      <c r="V141" s="6">
        <v>134</v>
      </c>
      <c r="AD141" s="6" t="s">
        <v>89</v>
      </c>
      <c r="AE141" s="9">
        <v>45657</v>
      </c>
      <c r="AF141" s="23" t="s">
        <v>90</v>
      </c>
    </row>
    <row r="142" spans="1:32" s="22" customFormat="1" ht="30" customHeight="1" thickBot="1">
      <c r="A142" s="6">
        <v>2024</v>
      </c>
      <c r="B142" s="5">
        <v>45566</v>
      </c>
      <c r="C142" s="9">
        <v>45657</v>
      </c>
      <c r="D142" s="21" t="s">
        <v>243</v>
      </c>
      <c r="E142" s="6">
        <v>1007</v>
      </c>
      <c r="F142" s="6" t="s">
        <v>251</v>
      </c>
      <c r="G142" s="6" t="s">
        <v>251</v>
      </c>
      <c r="H142" s="7" t="s">
        <v>186</v>
      </c>
      <c r="I142" s="8" t="s">
        <v>458</v>
      </c>
      <c r="J142" s="7" t="s">
        <v>424</v>
      </c>
      <c r="K142" s="7" t="s">
        <v>459</v>
      </c>
      <c r="L142" s="21" t="s">
        <v>87</v>
      </c>
      <c r="M142" s="6">
        <v>21839.14</v>
      </c>
      <c r="N142" s="6" t="s">
        <v>88</v>
      </c>
      <c r="O142" s="6">
        <v>16683.38</v>
      </c>
      <c r="P142" s="6" t="s">
        <v>88</v>
      </c>
      <c r="Q142" s="6">
        <v>2</v>
      </c>
      <c r="S142" s="6">
        <v>135</v>
      </c>
      <c r="U142" s="6">
        <v>135</v>
      </c>
      <c r="V142" s="6">
        <v>135</v>
      </c>
      <c r="AD142" s="6" t="s">
        <v>89</v>
      </c>
      <c r="AE142" s="9">
        <v>45657</v>
      </c>
      <c r="AF142" s="23" t="s">
        <v>90</v>
      </c>
    </row>
    <row r="143" spans="1:32" s="22" customFormat="1" ht="30" customHeight="1" thickBot="1">
      <c r="A143" s="6">
        <v>2024</v>
      </c>
      <c r="B143" s="5">
        <v>45566</v>
      </c>
      <c r="C143" s="9">
        <v>45657</v>
      </c>
      <c r="D143" s="21" t="s">
        <v>243</v>
      </c>
      <c r="E143" s="6">
        <v>1007</v>
      </c>
      <c r="F143" s="6" t="s">
        <v>251</v>
      </c>
      <c r="G143" s="6" t="s">
        <v>251</v>
      </c>
      <c r="H143" s="7" t="s">
        <v>176</v>
      </c>
      <c r="I143" s="8" t="s">
        <v>460</v>
      </c>
      <c r="J143" s="7" t="s">
        <v>259</v>
      </c>
      <c r="K143" s="7" t="s">
        <v>137</v>
      </c>
      <c r="L143" s="21" t="s">
        <v>87</v>
      </c>
      <c r="M143" s="6">
        <v>21839.14</v>
      </c>
      <c r="N143" s="6" t="s">
        <v>88</v>
      </c>
      <c r="O143" s="6">
        <v>16683.38</v>
      </c>
      <c r="P143" s="6" t="s">
        <v>88</v>
      </c>
      <c r="Q143" s="6">
        <v>2</v>
      </c>
      <c r="S143" s="6">
        <v>136</v>
      </c>
      <c r="U143" s="6">
        <v>136</v>
      </c>
      <c r="V143" s="6">
        <v>136</v>
      </c>
      <c r="AD143" s="6" t="s">
        <v>89</v>
      </c>
      <c r="AE143" s="9">
        <v>45657</v>
      </c>
      <c r="AF143" s="23" t="s">
        <v>90</v>
      </c>
    </row>
    <row r="144" spans="1:32" s="22" customFormat="1" ht="30" customHeight="1" thickBot="1">
      <c r="A144" s="6">
        <v>2024</v>
      </c>
      <c r="B144" s="5">
        <v>45566</v>
      </c>
      <c r="C144" s="9">
        <v>45657</v>
      </c>
      <c r="D144" s="21" t="s">
        <v>243</v>
      </c>
      <c r="E144" s="6">
        <v>1007</v>
      </c>
      <c r="F144" s="6" t="s">
        <v>251</v>
      </c>
      <c r="G144" s="6" t="s">
        <v>251</v>
      </c>
      <c r="H144" s="7" t="s">
        <v>226</v>
      </c>
      <c r="I144" s="8" t="s">
        <v>461</v>
      </c>
      <c r="J144" s="7" t="s">
        <v>462</v>
      </c>
      <c r="K144" s="7" t="s">
        <v>463</v>
      </c>
      <c r="L144" s="21" t="s">
        <v>87</v>
      </c>
      <c r="M144" s="6">
        <v>21154.400000000001</v>
      </c>
      <c r="N144" s="6" t="s">
        <v>88</v>
      </c>
      <c r="O144" s="6">
        <v>16163.64</v>
      </c>
      <c r="P144" s="6" t="s">
        <v>88</v>
      </c>
      <c r="Q144" s="6">
        <v>2</v>
      </c>
      <c r="S144" s="6">
        <v>137</v>
      </c>
      <c r="U144" s="6">
        <v>137</v>
      </c>
      <c r="V144" s="6">
        <v>137</v>
      </c>
      <c r="AD144" s="6" t="s">
        <v>89</v>
      </c>
      <c r="AE144" s="9">
        <v>45657</v>
      </c>
      <c r="AF144" s="23" t="s">
        <v>90</v>
      </c>
    </row>
    <row r="145" spans="1:32" s="22" customFormat="1" ht="30" customHeight="1" thickBot="1">
      <c r="A145" s="6">
        <v>2024</v>
      </c>
      <c r="B145" s="5">
        <v>45566</v>
      </c>
      <c r="C145" s="9">
        <v>45657</v>
      </c>
      <c r="D145" s="21" t="s">
        <v>243</v>
      </c>
      <c r="E145" s="6">
        <v>1301</v>
      </c>
      <c r="F145" s="6" t="s">
        <v>341</v>
      </c>
      <c r="G145" s="6" t="s">
        <v>341</v>
      </c>
      <c r="H145" s="7" t="s">
        <v>391</v>
      </c>
      <c r="I145" s="8" t="s">
        <v>464</v>
      </c>
      <c r="J145" s="7" t="s">
        <v>465</v>
      </c>
      <c r="K145" s="7" t="s">
        <v>297</v>
      </c>
      <c r="L145" s="21" t="s">
        <v>116</v>
      </c>
      <c r="M145" s="6">
        <v>23710.400000000001</v>
      </c>
      <c r="N145" s="6" t="s">
        <v>88</v>
      </c>
      <c r="O145" s="6">
        <v>17984.400000000001</v>
      </c>
      <c r="P145" s="6" t="s">
        <v>88</v>
      </c>
      <c r="Q145" s="6">
        <v>2</v>
      </c>
      <c r="S145" s="6">
        <v>138</v>
      </c>
      <c r="U145" s="6">
        <v>138</v>
      </c>
      <c r="V145" s="6">
        <v>138</v>
      </c>
      <c r="AD145" s="6" t="s">
        <v>89</v>
      </c>
      <c r="AE145" s="9">
        <v>45657</v>
      </c>
      <c r="AF145" s="23" t="s">
        <v>90</v>
      </c>
    </row>
    <row r="146" spans="1:32" s="22" customFormat="1" ht="30" customHeight="1" thickBot="1">
      <c r="A146" s="6">
        <v>2024</v>
      </c>
      <c r="B146" s="5">
        <v>45566</v>
      </c>
      <c r="C146" s="9">
        <v>45657</v>
      </c>
      <c r="D146" s="21" t="s">
        <v>466</v>
      </c>
      <c r="E146" s="6" t="s">
        <v>467</v>
      </c>
      <c r="F146" s="6" t="s">
        <v>468</v>
      </c>
      <c r="G146" s="6" t="s">
        <v>468</v>
      </c>
      <c r="H146" s="7" t="s">
        <v>93</v>
      </c>
      <c r="I146" s="8" t="s">
        <v>469</v>
      </c>
      <c r="J146" s="7" t="s">
        <v>470</v>
      </c>
      <c r="K146" s="7" t="s">
        <v>471</v>
      </c>
      <c r="L146" s="21" t="s">
        <v>87</v>
      </c>
      <c r="M146" s="6">
        <v>15500</v>
      </c>
      <c r="N146" s="6" t="s">
        <v>88</v>
      </c>
      <c r="O146" s="10">
        <v>13434.028</v>
      </c>
      <c r="P146" s="6" t="s">
        <v>88</v>
      </c>
      <c r="Q146" s="6">
        <v>2</v>
      </c>
      <c r="S146" s="6">
        <v>139</v>
      </c>
      <c r="U146" s="6">
        <v>139</v>
      </c>
      <c r="V146" s="6">
        <v>139</v>
      </c>
      <c r="AD146" s="6" t="s">
        <v>89</v>
      </c>
      <c r="AE146" s="9">
        <v>45657</v>
      </c>
      <c r="AF146" s="23" t="s">
        <v>90</v>
      </c>
    </row>
    <row r="147" spans="1:32" s="22" customFormat="1" ht="30" customHeight="1" thickBot="1">
      <c r="A147" s="6">
        <v>2024</v>
      </c>
      <c r="B147" s="5">
        <v>45566</v>
      </c>
      <c r="C147" s="9">
        <v>45657</v>
      </c>
      <c r="D147" s="21" t="s">
        <v>466</v>
      </c>
      <c r="E147" s="6" t="s">
        <v>467</v>
      </c>
      <c r="F147" s="6" t="s">
        <v>468</v>
      </c>
      <c r="G147" s="6" t="s">
        <v>468</v>
      </c>
      <c r="H147" s="7" t="s">
        <v>93</v>
      </c>
      <c r="I147" s="8" t="s">
        <v>472</v>
      </c>
      <c r="J147" s="7" t="s">
        <v>420</v>
      </c>
      <c r="K147" s="7" t="s">
        <v>473</v>
      </c>
      <c r="L147" s="21" t="s">
        <v>116</v>
      </c>
      <c r="M147" s="6">
        <v>17300</v>
      </c>
      <c r="N147" s="6" t="s">
        <v>88</v>
      </c>
      <c r="O147" s="6">
        <v>14803.68</v>
      </c>
      <c r="P147" s="6" t="s">
        <v>88</v>
      </c>
      <c r="Q147" s="6">
        <v>2</v>
      </c>
      <c r="S147" s="6">
        <v>140</v>
      </c>
      <c r="U147" s="6">
        <v>140</v>
      </c>
      <c r="V147" s="6">
        <v>140</v>
      </c>
      <c r="AD147" s="6" t="s">
        <v>89</v>
      </c>
      <c r="AE147" s="9">
        <v>45657</v>
      </c>
      <c r="AF147" s="23" t="s">
        <v>90</v>
      </c>
    </row>
    <row r="148" spans="1:32" s="22" customFormat="1" ht="30" customHeight="1" thickBot="1">
      <c r="A148" s="6">
        <v>2024</v>
      </c>
      <c r="B148" s="5">
        <v>45566</v>
      </c>
      <c r="C148" s="9">
        <v>45657</v>
      </c>
      <c r="D148" s="21" t="s">
        <v>466</v>
      </c>
      <c r="E148" s="6" t="s">
        <v>474</v>
      </c>
      <c r="F148" s="6" t="s">
        <v>280</v>
      </c>
      <c r="G148" s="6" t="s">
        <v>281</v>
      </c>
      <c r="H148" s="7" t="s">
        <v>252</v>
      </c>
      <c r="I148" s="8" t="s">
        <v>475</v>
      </c>
      <c r="J148" s="7" t="s">
        <v>476</v>
      </c>
      <c r="K148" s="7" t="s">
        <v>477</v>
      </c>
      <c r="L148" s="21" t="s">
        <v>87</v>
      </c>
      <c r="M148" s="6">
        <v>12095.82</v>
      </c>
      <c r="N148" s="6" t="s">
        <v>88</v>
      </c>
      <c r="O148" s="6">
        <v>10733.7</v>
      </c>
      <c r="P148" s="6" t="s">
        <v>88</v>
      </c>
      <c r="Q148" s="6">
        <v>2</v>
      </c>
      <c r="S148" s="6">
        <v>141</v>
      </c>
      <c r="U148" s="6">
        <v>141</v>
      </c>
      <c r="V148" s="6">
        <v>141</v>
      </c>
      <c r="AD148" s="6" t="s">
        <v>89</v>
      </c>
      <c r="AE148" s="9">
        <v>45657</v>
      </c>
      <c r="AF148" s="23" t="s">
        <v>90</v>
      </c>
    </row>
    <row r="149" spans="1:32" s="22" customFormat="1" ht="30" customHeight="1" thickBot="1">
      <c r="A149" s="6">
        <v>2024</v>
      </c>
      <c r="B149" s="5">
        <v>45566</v>
      </c>
      <c r="C149" s="9">
        <v>45657</v>
      </c>
      <c r="D149" s="21" t="s">
        <v>466</v>
      </c>
      <c r="E149" s="6" t="s">
        <v>467</v>
      </c>
      <c r="F149" s="6" t="s">
        <v>468</v>
      </c>
      <c r="G149" s="6" t="s">
        <v>468</v>
      </c>
      <c r="H149" s="7" t="s">
        <v>93</v>
      </c>
      <c r="I149" s="8" t="s">
        <v>478</v>
      </c>
      <c r="J149" s="7" t="s">
        <v>479</v>
      </c>
      <c r="K149" s="7" t="s">
        <v>263</v>
      </c>
      <c r="L149" s="21" t="s">
        <v>87</v>
      </c>
      <c r="M149" s="6">
        <v>15500</v>
      </c>
      <c r="N149" s="6" t="s">
        <v>88</v>
      </c>
      <c r="O149" s="6">
        <v>13391.09</v>
      </c>
      <c r="P149" s="6" t="s">
        <v>88</v>
      </c>
      <c r="Q149" s="6">
        <v>2</v>
      </c>
      <c r="S149" s="6">
        <v>142</v>
      </c>
      <c r="U149" s="6">
        <v>142</v>
      </c>
      <c r="V149" s="6">
        <v>142</v>
      </c>
      <c r="AD149" s="6" t="s">
        <v>89</v>
      </c>
      <c r="AE149" s="9">
        <v>45657</v>
      </c>
      <c r="AF149" s="23" t="s">
        <v>90</v>
      </c>
    </row>
    <row r="150" spans="1:32" s="22" customFormat="1" ht="30" customHeight="1" thickBot="1">
      <c r="A150" s="6">
        <v>2024</v>
      </c>
      <c r="B150" s="5">
        <v>45566</v>
      </c>
      <c r="C150" s="9">
        <v>45657</v>
      </c>
      <c r="D150" s="21" t="s">
        <v>466</v>
      </c>
      <c r="E150" s="6" t="s">
        <v>467</v>
      </c>
      <c r="F150" s="6" t="s">
        <v>468</v>
      </c>
      <c r="G150" s="6" t="s">
        <v>468</v>
      </c>
      <c r="H150" s="7" t="s">
        <v>664</v>
      </c>
      <c r="I150" s="8" t="s">
        <v>663</v>
      </c>
      <c r="J150" s="7" t="s">
        <v>137</v>
      </c>
      <c r="K150" s="7" t="s">
        <v>665</v>
      </c>
      <c r="L150" s="21" t="s">
        <v>87</v>
      </c>
      <c r="M150" s="6">
        <v>15500</v>
      </c>
      <c r="N150" s="6" t="s">
        <v>88</v>
      </c>
      <c r="O150" s="6">
        <v>13391.09</v>
      </c>
      <c r="P150" s="6" t="s">
        <v>88</v>
      </c>
      <c r="Q150" s="6">
        <v>2</v>
      </c>
      <c r="S150" s="6">
        <v>143</v>
      </c>
      <c r="U150" s="6">
        <v>143</v>
      </c>
      <c r="V150" s="6">
        <v>143</v>
      </c>
      <c r="AD150" s="6" t="s">
        <v>89</v>
      </c>
      <c r="AE150" s="9">
        <v>45657</v>
      </c>
      <c r="AF150" s="23" t="s">
        <v>90</v>
      </c>
    </row>
    <row r="151" spans="1:32" s="22" customFormat="1" ht="30" customHeight="1" thickBot="1">
      <c r="A151" s="6">
        <v>2024</v>
      </c>
      <c r="B151" s="5">
        <v>45566</v>
      </c>
      <c r="C151" s="9">
        <v>45657</v>
      </c>
      <c r="D151" s="21" t="s">
        <v>466</v>
      </c>
      <c r="E151" s="6" t="s">
        <v>480</v>
      </c>
      <c r="F151" s="6" t="s">
        <v>481</v>
      </c>
      <c r="G151" s="6" t="s">
        <v>482</v>
      </c>
      <c r="H151" s="7" t="s">
        <v>93</v>
      </c>
      <c r="I151" s="8" t="s">
        <v>483</v>
      </c>
      <c r="J151" s="7" t="s">
        <v>484</v>
      </c>
      <c r="K151" s="7" t="s">
        <v>399</v>
      </c>
      <c r="L151" s="21" t="s">
        <v>116</v>
      </c>
      <c r="M151" s="6">
        <v>14385.99</v>
      </c>
      <c r="N151" s="6" t="s">
        <v>88</v>
      </c>
      <c r="O151" s="6">
        <v>12566.28</v>
      </c>
      <c r="P151" s="6" t="s">
        <v>88</v>
      </c>
      <c r="Q151" s="6">
        <v>2</v>
      </c>
      <c r="S151" s="6">
        <v>144</v>
      </c>
      <c r="U151" s="6">
        <v>144</v>
      </c>
      <c r="V151" s="6">
        <v>144</v>
      </c>
      <c r="AD151" s="6" t="s">
        <v>89</v>
      </c>
      <c r="AE151" s="9">
        <v>45657</v>
      </c>
      <c r="AF151" s="23" t="s">
        <v>90</v>
      </c>
    </row>
    <row r="152" spans="1:32" s="22" customFormat="1" ht="30" customHeight="1" thickBot="1">
      <c r="A152" s="6">
        <v>2024</v>
      </c>
      <c r="B152" s="5">
        <v>45566</v>
      </c>
      <c r="C152" s="9">
        <v>45657</v>
      </c>
      <c r="D152" s="21" t="s">
        <v>466</v>
      </c>
      <c r="E152" s="6" t="s">
        <v>467</v>
      </c>
      <c r="F152" s="6" t="s">
        <v>468</v>
      </c>
      <c r="G152" s="6" t="s">
        <v>468</v>
      </c>
      <c r="H152" s="7" t="s">
        <v>93</v>
      </c>
      <c r="I152" s="8" t="s">
        <v>367</v>
      </c>
      <c r="J152" s="7" t="s">
        <v>485</v>
      </c>
      <c r="K152" s="7" t="s">
        <v>486</v>
      </c>
      <c r="L152" s="21" t="s">
        <v>87</v>
      </c>
      <c r="M152" s="6">
        <v>15000</v>
      </c>
      <c r="N152" s="6" t="s">
        <v>88</v>
      </c>
      <c r="O152" s="6">
        <v>13002.33</v>
      </c>
      <c r="P152" s="6" t="s">
        <v>88</v>
      </c>
      <c r="Q152" s="6">
        <v>2</v>
      </c>
      <c r="S152" s="6">
        <v>145</v>
      </c>
      <c r="U152" s="6">
        <v>145</v>
      </c>
      <c r="V152" s="6">
        <v>145</v>
      </c>
      <c r="AD152" s="6" t="s">
        <v>89</v>
      </c>
      <c r="AE152" s="9">
        <v>45657</v>
      </c>
      <c r="AF152" s="23" t="s">
        <v>90</v>
      </c>
    </row>
    <row r="153" spans="1:32" s="22" customFormat="1" ht="30" customHeight="1" thickBot="1">
      <c r="A153" s="6">
        <v>2024</v>
      </c>
      <c r="B153" s="5">
        <v>45566</v>
      </c>
      <c r="C153" s="9">
        <v>45657</v>
      </c>
      <c r="D153" s="21" t="s">
        <v>466</v>
      </c>
      <c r="E153" s="6" t="s">
        <v>467</v>
      </c>
      <c r="F153" s="6" t="s">
        <v>468</v>
      </c>
      <c r="G153" s="6" t="s">
        <v>468</v>
      </c>
      <c r="H153" s="7" t="s">
        <v>93</v>
      </c>
      <c r="I153" s="8" t="s">
        <v>487</v>
      </c>
      <c r="J153" s="7" t="s">
        <v>400</v>
      </c>
      <c r="K153" s="7" t="s">
        <v>99</v>
      </c>
      <c r="L153" s="21" t="s">
        <v>87</v>
      </c>
      <c r="M153" s="6">
        <v>16550</v>
      </c>
      <c r="N153" s="6" t="s">
        <v>88</v>
      </c>
      <c r="O153" s="6">
        <v>14192.14</v>
      </c>
      <c r="P153" s="6" t="s">
        <v>88</v>
      </c>
      <c r="Q153" s="6">
        <v>2</v>
      </c>
      <c r="S153" s="6">
        <v>146</v>
      </c>
      <c r="U153" s="6">
        <v>146</v>
      </c>
      <c r="V153" s="6">
        <v>146</v>
      </c>
      <c r="AD153" s="6" t="s">
        <v>89</v>
      </c>
      <c r="AE153" s="9">
        <v>45657</v>
      </c>
      <c r="AF153" s="23" t="s">
        <v>90</v>
      </c>
    </row>
    <row r="154" spans="1:32" s="22" customFormat="1" ht="30" customHeight="1" thickBot="1">
      <c r="A154" s="6">
        <v>2024</v>
      </c>
      <c r="B154" s="5">
        <v>45566</v>
      </c>
      <c r="C154" s="9">
        <v>45657</v>
      </c>
      <c r="D154" s="21" t="s">
        <v>466</v>
      </c>
      <c r="E154" s="6" t="s">
        <v>467</v>
      </c>
      <c r="F154" s="6" t="s">
        <v>468</v>
      </c>
      <c r="G154" s="6" t="s">
        <v>468</v>
      </c>
      <c r="H154" s="7" t="s">
        <v>93</v>
      </c>
      <c r="I154" s="8" t="s">
        <v>488</v>
      </c>
      <c r="J154" s="7" t="s">
        <v>340</v>
      </c>
      <c r="K154" s="7" t="s">
        <v>305</v>
      </c>
      <c r="L154" s="21" t="s">
        <v>87</v>
      </c>
      <c r="M154" s="6">
        <v>15000</v>
      </c>
      <c r="N154" s="6" t="s">
        <v>88</v>
      </c>
      <c r="O154" s="6">
        <v>13002.33</v>
      </c>
      <c r="P154" s="6" t="s">
        <v>88</v>
      </c>
      <c r="Q154" s="6">
        <v>2</v>
      </c>
      <c r="S154" s="6">
        <v>147</v>
      </c>
      <c r="U154" s="6">
        <v>147</v>
      </c>
      <c r="V154" s="6">
        <v>147</v>
      </c>
      <c r="AD154" s="6" t="s">
        <v>89</v>
      </c>
      <c r="AE154" s="9">
        <v>45657</v>
      </c>
      <c r="AF154" s="23" t="s">
        <v>90</v>
      </c>
    </row>
    <row r="155" spans="1:32" s="22" customFormat="1" ht="30" customHeight="1" thickBot="1">
      <c r="A155" s="6">
        <v>2024</v>
      </c>
      <c r="B155" s="5">
        <v>45566</v>
      </c>
      <c r="C155" s="9">
        <v>45657</v>
      </c>
      <c r="D155" s="21" t="s">
        <v>466</v>
      </c>
      <c r="E155" s="6" t="s">
        <v>480</v>
      </c>
      <c r="F155" s="6" t="s">
        <v>481</v>
      </c>
      <c r="G155" s="6" t="s">
        <v>482</v>
      </c>
      <c r="H155" s="7" t="s">
        <v>93</v>
      </c>
      <c r="I155" s="11" t="s">
        <v>489</v>
      </c>
      <c r="J155" s="11" t="s">
        <v>333</v>
      </c>
      <c r="K155" s="11" t="s">
        <v>174</v>
      </c>
      <c r="L155" s="21" t="s">
        <v>116</v>
      </c>
      <c r="M155" s="6">
        <v>13240.66</v>
      </c>
      <c r="N155" s="6" t="s">
        <v>88</v>
      </c>
      <c r="O155" s="6">
        <v>11655.6</v>
      </c>
      <c r="P155" s="6" t="s">
        <v>88</v>
      </c>
      <c r="Q155" s="6">
        <v>2</v>
      </c>
      <c r="S155" s="6">
        <v>148</v>
      </c>
      <c r="U155" s="6">
        <v>148</v>
      </c>
      <c r="V155" s="6">
        <v>148</v>
      </c>
      <c r="AD155" s="6" t="s">
        <v>89</v>
      </c>
      <c r="AE155" s="9">
        <v>45657</v>
      </c>
      <c r="AF155" s="23" t="s">
        <v>90</v>
      </c>
    </row>
    <row r="156" spans="1:32" s="22" customFormat="1" ht="30" customHeight="1" thickBot="1">
      <c r="A156" s="6">
        <v>2024</v>
      </c>
      <c r="B156" s="5">
        <v>45566</v>
      </c>
      <c r="C156" s="9">
        <v>45657</v>
      </c>
      <c r="D156" s="21" t="s">
        <v>466</v>
      </c>
      <c r="E156" s="6" t="s">
        <v>474</v>
      </c>
      <c r="F156" s="6" t="s">
        <v>280</v>
      </c>
      <c r="G156" s="6" t="s">
        <v>281</v>
      </c>
      <c r="H156" s="7" t="s">
        <v>93</v>
      </c>
      <c r="I156" s="8" t="s">
        <v>490</v>
      </c>
      <c r="J156" s="7" t="s">
        <v>491</v>
      </c>
      <c r="K156" s="7" t="s">
        <v>492</v>
      </c>
      <c r="L156" s="21" t="s">
        <v>87</v>
      </c>
      <c r="M156" s="6">
        <v>11095.82</v>
      </c>
      <c r="N156" s="6" t="s">
        <v>88</v>
      </c>
      <c r="O156" s="6">
        <v>9919.4599999999991</v>
      </c>
      <c r="P156" s="6" t="s">
        <v>88</v>
      </c>
      <c r="Q156" s="6">
        <v>2</v>
      </c>
      <c r="S156" s="6">
        <v>149</v>
      </c>
      <c r="U156" s="6">
        <v>149</v>
      </c>
      <c r="V156" s="6">
        <v>149</v>
      </c>
      <c r="AD156" s="6" t="s">
        <v>89</v>
      </c>
      <c r="AE156" s="9">
        <v>45657</v>
      </c>
      <c r="AF156" s="23" t="s">
        <v>90</v>
      </c>
    </row>
    <row r="157" spans="1:32" s="22" customFormat="1" ht="30" customHeight="1" thickBot="1">
      <c r="A157" s="6">
        <v>2024</v>
      </c>
      <c r="B157" s="5">
        <v>45566</v>
      </c>
      <c r="C157" s="9">
        <v>45657</v>
      </c>
      <c r="D157" s="21" t="s">
        <v>466</v>
      </c>
      <c r="E157" s="6" t="s">
        <v>474</v>
      </c>
      <c r="F157" s="6" t="s">
        <v>280</v>
      </c>
      <c r="G157" s="6" t="s">
        <v>281</v>
      </c>
      <c r="H157" s="7" t="s">
        <v>493</v>
      </c>
      <c r="I157" s="8" t="s">
        <v>494</v>
      </c>
      <c r="J157" s="7" t="s">
        <v>136</v>
      </c>
      <c r="K157" s="7" t="s">
        <v>128</v>
      </c>
      <c r="L157" s="21" t="s">
        <v>87</v>
      </c>
      <c r="M157" s="6">
        <v>11245.82</v>
      </c>
      <c r="N157" s="6" t="s">
        <v>88</v>
      </c>
      <c r="O157" s="6">
        <v>10011.540000000001</v>
      </c>
      <c r="P157" s="6" t="s">
        <v>88</v>
      </c>
      <c r="Q157" s="6">
        <v>2</v>
      </c>
      <c r="S157" s="6">
        <v>150</v>
      </c>
      <c r="U157" s="6">
        <v>150</v>
      </c>
      <c r="V157" s="6">
        <v>150</v>
      </c>
      <c r="AD157" s="6" t="s">
        <v>89</v>
      </c>
      <c r="AE157" s="9">
        <v>45657</v>
      </c>
      <c r="AF157" s="23" t="s">
        <v>90</v>
      </c>
    </row>
    <row r="158" spans="1:32" s="22" customFormat="1" ht="30" customHeight="1" thickBot="1">
      <c r="A158" s="6">
        <v>2024</v>
      </c>
      <c r="B158" s="5">
        <v>45566</v>
      </c>
      <c r="C158" s="9">
        <v>45657</v>
      </c>
      <c r="D158" s="21" t="s">
        <v>466</v>
      </c>
      <c r="E158" s="6" t="s">
        <v>467</v>
      </c>
      <c r="F158" s="6" t="s">
        <v>468</v>
      </c>
      <c r="G158" s="6" t="s">
        <v>468</v>
      </c>
      <c r="H158" s="7" t="s">
        <v>493</v>
      </c>
      <c r="I158" s="8" t="s">
        <v>495</v>
      </c>
      <c r="J158" s="7" t="s">
        <v>496</v>
      </c>
      <c r="K158" s="7" t="s">
        <v>497</v>
      </c>
      <c r="L158" s="21" t="s">
        <v>87</v>
      </c>
      <c r="M158" s="6">
        <v>15500</v>
      </c>
      <c r="N158" s="6" t="s">
        <v>88</v>
      </c>
      <c r="O158" s="6">
        <v>13391.09</v>
      </c>
      <c r="P158" s="6" t="s">
        <v>88</v>
      </c>
      <c r="Q158" s="6">
        <v>2</v>
      </c>
      <c r="S158" s="6">
        <v>151</v>
      </c>
      <c r="U158" s="6">
        <v>151</v>
      </c>
      <c r="V158" s="6">
        <v>151</v>
      </c>
      <c r="AD158" s="6" t="s">
        <v>89</v>
      </c>
      <c r="AE158" s="9">
        <v>45657</v>
      </c>
      <c r="AF158" s="23" t="s">
        <v>90</v>
      </c>
    </row>
    <row r="159" spans="1:32" s="22" customFormat="1" ht="30" customHeight="1" thickBot="1">
      <c r="A159" s="6">
        <v>2024</v>
      </c>
      <c r="B159" s="5">
        <v>45566</v>
      </c>
      <c r="C159" s="9">
        <v>45657</v>
      </c>
      <c r="D159" s="21" t="s">
        <v>466</v>
      </c>
      <c r="E159" s="6" t="s">
        <v>467</v>
      </c>
      <c r="F159" s="6" t="s">
        <v>468</v>
      </c>
      <c r="G159" s="6" t="s">
        <v>468</v>
      </c>
      <c r="H159" s="7" t="s">
        <v>498</v>
      </c>
      <c r="I159" s="8" t="s">
        <v>499</v>
      </c>
      <c r="J159" s="7" t="s">
        <v>500</v>
      </c>
      <c r="K159" s="7" t="s">
        <v>501</v>
      </c>
      <c r="L159" s="21" t="s">
        <v>87</v>
      </c>
      <c r="M159" s="6">
        <v>15000</v>
      </c>
      <c r="N159" s="6" t="s">
        <v>88</v>
      </c>
      <c r="O159" s="6">
        <v>13043.94</v>
      </c>
      <c r="P159" s="6" t="s">
        <v>88</v>
      </c>
      <c r="Q159" s="6">
        <v>2</v>
      </c>
      <c r="S159" s="6">
        <v>152</v>
      </c>
      <c r="U159" s="6">
        <v>152</v>
      </c>
      <c r="V159" s="6">
        <v>152</v>
      </c>
      <c r="AD159" s="6" t="s">
        <v>89</v>
      </c>
      <c r="AE159" s="9">
        <v>45657</v>
      </c>
      <c r="AF159" s="23" t="s">
        <v>90</v>
      </c>
    </row>
    <row r="160" spans="1:32" s="22" customFormat="1" ht="30" customHeight="1" thickBot="1">
      <c r="A160" s="6">
        <v>2024</v>
      </c>
      <c r="B160" s="5">
        <v>45566</v>
      </c>
      <c r="C160" s="9">
        <v>45657</v>
      </c>
      <c r="D160" s="21" t="s">
        <v>466</v>
      </c>
      <c r="E160" s="6" t="s">
        <v>474</v>
      </c>
      <c r="F160" s="6" t="s">
        <v>326</v>
      </c>
      <c r="G160" s="6" t="s">
        <v>281</v>
      </c>
      <c r="H160" s="7" t="s">
        <v>502</v>
      </c>
      <c r="I160" s="8" t="s">
        <v>503</v>
      </c>
      <c r="J160" s="7" t="s">
        <v>376</v>
      </c>
      <c r="K160" s="7" t="s">
        <v>504</v>
      </c>
      <c r="L160" s="21" t="s">
        <v>87</v>
      </c>
      <c r="M160" s="6">
        <v>10083.02</v>
      </c>
      <c r="N160" s="6" t="s">
        <v>88</v>
      </c>
      <c r="O160" s="6">
        <v>9030.74</v>
      </c>
      <c r="P160" s="6" t="s">
        <v>88</v>
      </c>
      <c r="Q160" s="6">
        <v>2</v>
      </c>
      <c r="S160" s="6">
        <v>153</v>
      </c>
      <c r="U160" s="6">
        <v>153</v>
      </c>
      <c r="V160" s="6">
        <v>153</v>
      </c>
      <c r="AD160" s="6" t="s">
        <v>89</v>
      </c>
      <c r="AE160" s="9">
        <v>45657</v>
      </c>
      <c r="AF160" s="23" t="s">
        <v>90</v>
      </c>
    </row>
    <row r="161" spans="1:32" s="22" customFormat="1" ht="30" customHeight="1" thickBot="1">
      <c r="A161" s="6">
        <v>2024</v>
      </c>
      <c r="B161" s="5">
        <v>45566</v>
      </c>
      <c r="C161" s="9">
        <v>45657</v>
      </c>
      <c r="D161" s="21" t="s">
        <v>466</v>
      </c>
      <c r="E161" s="6" t="s">
        <v>467</v>
      </c>
      <c r="F161" s="6" t="s">
        <v>468</v>
      </c>
      <c r="G161" s="6" t="s">
        <v>468</v>
      </c>
      <c r="H161" s="7" t="s">
        <v>498</v>
      </c>
      <c r="I161" s="8" t="s">
        <v>505</v>
      </c>
      <c r="J161" s="7" t="s">
        <v>506</v>
      </c>
      <c r="K161" s="7" t="s">
        <v>507</v>
      </c>
      <c r="L161" s="21" t="s">
        <v>87</v>
      </c>
      <c r="M161" s="6">
        <v>15500</v>
      </c>
      <c r="N161" s="6" t="s">
        <v>88</v>
      </c>
      <c r="O161" s="6">
        <v>13434.08</v>
      </c>
      <c r="P161" s="6" t="s">
        <v>88</v>
      </c>
      <c r="Q161" s="6">
        <v>2</v>
      </c>
      <c r="S161" s="6">
        <v>154</v>
      </c>
      <c r="U161" s="6">
        <v>154</v>
      </c>
      <c r="V161" s="6">
        <v>154</v>
      </c>
      <c r="AD161" s="6" t="s">
        <v>89</v>
      </c>
      <c r="AE161" s="9">
        <v>45657</v>
      </c>
      <c r="AF161" s="23" t="s">
        <v>90</v>
      </c>
    </row>
    <row r="162" spans="1:32" s="22" customFormat="1" ht="30" customHeight="1" thickBot="1">
      <c r="A162" s="6">
        <v>2024</v>
      </c>
      <c r="B162" s="5">
        <v>45566</v>
      </c>
      <c r="C162" s="9">
        <v>45657</v>
      </c>
      <c r="D162" s="21" t="s">
        <v>466</v>
      </c>
      <c r="E162" s="6" t="s">
        <v>480</v>
      </c>
      <c r="F162" s="6" t="s">
        <v>481</v>
      </c>
      <c r="G162" s="6" t="s">
        <v>508</v>
      </c>
      <c r="H162" s="7" t="s">
        <v>498</v>
      </c>
      <c r="I162" s="8" t="s">
        <v>509</v>
      </c>
      <c r="J162" s="7" t="s">
        <v>510</v>
      </c>
      <c r="K162" s="7" t="s">
        <v>511</v>
      </c>
      <c r="L162" s="21" t="s">
        <v>87</v>
      </c>
      <c r="M162" s="6">
        <v>10690.66</v>
      </c>
      <c r="N162" s="6" t="s">
        <v>88</v>
      </c>
      <c r="O162" s="6">
        <v>9573.08</v>
      </c>
      <c r="P162" s="6" t="s">
        <v>88</v>
      </c>
      <c r="Q162" s="6">
        <v>2</v>
      </c>
      <c r="S162" s="6">
        <v>155</v>
      </c>
      <c r="U162" s="6">
        <v>155</v>
      </c>
      <c r="V162" s="6">
        <v>155</v>
      </c>
      <c r="AD162" s="6" t="s">
        <v>89</v>
      </c>
      <c r="AE162" s="9">
        <v>45657</v>
      </c>
      <c r="AF162" s="23" t="s">
        <v>90</v>
      </c>
    </row>
    <row r="163" spans="1:32" s="22" customFormat="1" ht="30" customHeight="1" thickBot="1">
      <c r="A163" s="6">
        <v>2024</v>
      </c>
      <c r="B163" s="5">
        <v>45566</v>
      </c>
      <c r="C163" s="9">
        <v>45657</v>
      </c>
      <c r="D163" s="21" t="s">
        <v>466</v>
      </c>
      <c r="E163" s="6" t="s">
        <v>512</v>
      </c>
      <c r="F163" s="6" t="s">
        <v>513</v>
      </c>
      <c r="G163" s="6" t="s">
        <v>513</v>
      </c>
      <c r="H163" s="7" t="s">
        <v>331</v>
      </c>
      <c r="I163" s="8" t="s">
        <v>514</v>
      </c>
      <c r="J163" s="7" t="s">
        <v>154</v>
      </c>
      <c r="K163" s="7" t="s">
        <v>515</v>
      </c>
      <c r="L163" s="21" t="s">
        <v>87</v>
      </c>
      <c r="M163" s="6">
        <v>8090.34</v>
      </c>
      <c r="N163" s="6" t="s">
        <v>88</v>
      </c>
      <c r="O163" s="6">
        <v>7328.2</v>
      </c>
      <c r="P163" s="6" t="s">
        <v>88</v>
      </c>
      <c r="Q163" s="6">
        <v>2</v>
      </c>
      <c r="S163" s="6">
        <v>156</v>
      </c>
      <c r="U163" s="6">
        <v>156</v>
      </c>
      <c r="V163" s="6">
        <v>156</v>
      </c>
      <c r="AD163" s="6" t="s">
        <v>89</v>
      </c>
      <c r="AE163" s="9">
        <v>45657</v>
      </c>
      <c r="AF163" s="23" t="s">
        <v>90</v>
      </c>
    </row>
    <row r="164" spans="1:32" s="22" customFormat="1" ht="30" customHeight="1" thickBot="1">
      <c r="A164" s="6">
        <v>2024</v>
      </c>
      <c r="B164" s="5">
        <v>45566</v>
      </c>
      <c r="C164" s="9">
        <v>45657</v>
      </c>
      <c r="D164" s="21" t="s">
        <v>466</v>
      </c>
      <c r="E164" s="6" t="s">
        <v>512</v>
      </c>
      <c r="F164" s="6" t="s">
        <v>513</v>
      </c>
      <c r="G164" s="6" t="s">
        <v>513</v>
      </c>
      <c r="H164" s="7" t="s">
        <v>331</v>
      </c>
      <c r="I164" s="12" t="s">
        <v>367</v>
      </c>
      <c r="J164" s="12" t="s">
        <v>516</v>
      </c>
      <c r="K164" s="12" t="s">
        <v>441</v>
      </c>
      <c r="L164" s="21" t="s">
        <v>87</v>
      </c>
      <c r="M164" s="6">
        <v>8090.34</v>
      </c>
      <c r="N164" s="6" t="s">
        <v>88</v>
      </c>
      <c r="O164" s="6">
        <v>7328.2</v>
      </c>
      <c r="P164" s="6" t="s">
        <v>88</v>
      </c>
      <c r="Q164" s="6">
        <v>2</v>
      </c>
      <c r="S164" s="6">
        <v>157</v>
      </c>
      <c r="U164" s="6">
        <v>157</v>
      </c>
      <c r="V164" s="6">
        <v>157</v>
      </c>
      <c r="AD164" s="6" t="s">
        <v>89</v>
      </c>
      <c r="AE164" s="9">
        <v>45657</v>
      </c>
      <c r="AF164" s="23" t="s">
        <v>90</v>
      </c>
    </row>
    <row r="165" spans="1:32" s="22" customFormat="1" ht="30" customHeight="1" thickBot="1">
      <c r="A165" s="6">
        <v>2024</v>
      </c>
      <c r="B165" s="5">
        <v>45566</v>
      </c>
      <c r="C165" s="9">
        <v>45657</v>
      </c>
      <c r="D165" s="21" t="s">
        <v>466</v>
      </c>
      <c r="E165" s="6" t="s">
        <v>512</v>
      </c>
      <c r="F165" s="6" t="s">
        <v>513</v>
      </c>
      <c r="G165" s="6" t="s">
        <v>513</v>
      </c>
      <c r="H165" s="7" t="s">
        <v>331</v>
      </c>
      <c r="I165" s="8" t="s">
        <v>517</v>
      </c>
      <c r="J165" s="7" t="s">
        <v>518</v>
      </c>
      <c r="K165" s="7" t="s">
        <v>519</v>
      </c>
      <c r="L165" s="21" t="s">
        <v>87</v>
      </c>
      <c r="M165" s="6">
        <v>8090.34</v>
      </c>
      <c r="N165" s="6" t="s">
        <v>88</v>
      </c>
      <c r="O165" s="6">
        <v>7328.2</v>
      </c>
      <c r="P165" s="6" t="s">
        <v>88</v>
      </c>
      <c r="Q165" s="6">
        <v>2</v>
      </c>
      <c r="S165" s="6">
        <v>158</v>
      </c>
      <c r="U165" s="6">
        <v>158</v>
      </c>
      <c r="V165" s="6">
        <v>158</v>
      </c>
      <c r="AD165" s="6" t="s">
        <v>89</v>
      </c>
      <c r="AE165" s="9">
        <v>45657</v>
      </c>
      <c r="AF165" s="23" t="s">
        <v>90</v>
      </c>
    </row>
    <row r="166" spans="1:32" s="22" customFormat="1" ht="30" customHeight="1" thickBot="1">
      <c r="A166" s="6">
        <v>2024</v>
      </c>
      <c r="B166" s="5">
        <v>45566</v>
      </c>
      <c r="C166" s="9">
        <v>45657</v>
      </c>
      <c r="D166" s="21" t="s">
        <v>466</v>
      </c>
      <c r="E166" s="6" t="s">
        <v>474</v>
      </c>
      <c r="F166" s="6" t="s">
        <v>280</v>
      </c>
      <c r="G166" s="6" t="s">
        <v>281</v>
      </c>
      <c r="H166" s="7" t="s">
        <v>331</v>
      </c>
      <c r="I166" s="8" t="s">
        <v>520</v>
      </c>
      <c r="J166" s="7" t="s">
        <v>471</v>
      </c>
      <c r="K166" s="7" t="s">
        <v>521</v>
      </c>
      <c r="L166" s="21" t="s">
        <v>87</v>
      </c>
      <c r="M166" s="6">
        <v>11095.82</v>
      </c>
      <c r="N166" s="6" t="s">
        <v>88</v>
      </c>
      <c r="O166" s="6">
        <v>9919.4599999999991</v>
      </c>
      <c r="P166" s="6" t="s">
        <v>88</v>
      </c>
      <c r="Q166" s="6">
        <v>2</v>
      </c>
      <c r="S166" s="6">
        <v>159</v>
      </c>
      <c r="U166" s="6">
        <v>159</v>
      </c>
      <c r="V166" s="6">
        <v>159</v>
      </c>
      <c r="AD166" s="6" t="s">
        <v>89</v>
      </c>
      <c r="AE166" s="9">
        <v>45657</v>
      </c>
      <c r="AF166" s="23" t="s">
        <v>90</v>
      </c>
    </row>
    <row r="167" spans="1:32" s="22" customFormat="1" ht="30" customHeight="1" thickBot="1">
      <c r="A167" s="6">
        <v>2024</v>
      </c>
      <c r="B167" s="5">
        <v>45566</v>
      </c>
      <c r="C167" s="9">
        <v>45657</v>
      </c>
      <c r="D167" s="21" t="s">
        <v>466</v>
      </c>
      <c r="E167" s="6" t="s">
        <v>467</v>
      </c>
      <c r="F167" s="6" t="s">
        <v>468</v>
      </c>
      <c r="G167" s="6" t="s">
        <v>468</v>
      </c>
      <c r="H167" s="7" t="s">
        <v>226</v>
      </c>
      <c r="I167" s="8" t="s">
        <v>522</v>
      </c>
      <c r="J167" s="7" t="s">
        <v>420</v>
      </c>
      <c r="K167" s="7" t="s">
        <v>523</v>
      </c>
      <c r="L167" s="21" t="s">
        <v>87</v>
      </c>
      <c r="M167" s="6">
        <v>16800</v>
      </c>
      <c r="N167" s="6" t="s">
        <v>88</v>
      </c>
      <c r="O167" s="6">
        <v>14423.08</v>
      </c>
      <c r="P167" s="6" t="s">
        <v>88</v>
      </c>
      <c r="Q167" s="6">
        <v>2</v>
      </c>
      <c r="S167" s="6">
        <v>160</v>
      </c>
      <c r="U167" s="6">
        <v>160</v>
      </c>
      <c r="V167" s="6">
        <v>160</v>
      </c>
      <c r="AD167" s="6" t="s">
        <v>89</v>
      </c>
      <c r="AE167" s="9">
        <v>45657</v>
      </c>
      <c r="AF167" s="23" t="s">
        <v>90</v>
      </c>
    </row>
    <row r="168" spans="1:32" s="22" customFormat="1" ht="30" customHeight="1" thickBot="1">
      <c r="A168" s="6">
        <v>2024</v>
      </c>
      <c r="B168" s="5">
        <v>45566</v>
      </c>
      <c r="C168" s="9">
        <v>45657</v>
      </c>
      <c r="D168" s="21" t="s">
        <v>466</v>
      </c>
      <c r="E168" s="6" t="s">
        <v>474</v>
      </c>
      <c r="F168" s="6" t="s">
        <v>280</v>
      </c>
      <c r="G168" s="6" t="s">
        <v>281</v>
      </c>
      <c r="H168" s="7" t="s">
        <v>524</v>
      </c>
      <c r="I168" s="13" t="s">
        <v>525</v>
      </c>
      <c r="J168" s="13" t="s">
        <v>526</v>
      </c>
      <c r="K168" s="13" t="s">
        <v>420</v>
      </c>
      <c r="L168" s="21" t="s">
        <v>87</v>
      </c>
      <c r="M168" s="6">
        <v>11095.82</v>
      </c>
      <c r="N168" s="6" t="s">
        <v>88</v>
      </c>
      <c r="O168" s="6">
        <v>9919.4599999999991</v>
      </c>
      <c r="P168" s="6" t="s">
        <v>88</v>
      </c>
      <c r="Q168" s="6">
        <v>2</v>
      </c>
      <c r="S168" s="6">
        <v>161</v>
      </c>
      <c r="U168" s="6">
        <v>161</v>
      </c>
      <c r="V168" s="6">
        <v>161</v>
      </c>
      <c r="AD168" s="6" t="s">
        <v>89</v>
      </c>
      <c r="AE168" s="9">
        <v>45657</v>
      </c>
      <c r="AF168" s="23" t="s">
        <v>90</v>
      </c>
    </row>
    <row r="169" spans="1:32" s="22" customFormat="1" ht="30" customHeight="1" thickBot="1">
      <c r="A169" s="6">
        <v>2024</v>
      </c>
      <c r="B169" s="5">
        <v>45566</v>
      </c>
      <c r="C169" s="9">
        <v>45657</v>
      </c>
      <c r="D169" s="21" t="s">
        <v>466</v>
      </c>
      <c r="E169" s="6" t="s">
        <v>480</v>
      </c>
      <c r="F169" s="6" t="s">
        <v>481</v>
      </c>
      <c r="G169" s="6" t="s">
        <v>508</v>
      </c>
      <c r="H169" s="7" t="s">
        <v>331</v>
      </c>
      <c r="I169" s="8" t="s">
        <v>527</v>
      </c>
      <c r="J169" s="7" t="s">
        <v>526</v>
      </c>
      <c r="K169" s="7" t="s">
        <v>528</v>
      </c>
      <c r="L169" s="21" t="s">
        <v>87</v>
      </c>
      <c r="M169" s="6">
        <v>10690.66</v>
      </c>
      <c r="N169" s="6" t="s">
        <v>88</v>
      </c>
      <c r="O169" s="6">
        <v>9573.08</v>
      </c>
      <c r="P169" s="6" t="s">
        <v>88</v>
      </c>
      <c r="Q169" s="6">
        <v>2</v>
      </c>
      <c r="S169" s="6">
        <v>162</v>
      </c>
      <c r="U169" s="6">
        <v>162</v>
      </c>
      <c r="V169" s="6">
        <v>162</v>
      </c>
      <c r="AD169" s="6" t="s">
        <v>89</v>
      </c>
      <c r="AE169" s="9">
        <v>45657</v>
      </c>
      <c r="AF169" s="23" t="s">
        <v>90</v>
      </c>
    </row>
    <row r="170" spans="1:32" s="22" customFormat="1" ht="30" customHeight="1" thickBot="1">
      <c r="A170" s="6">
        <v>2024</v>
      </c>
      <c r="B170" s="5">
        <v>45566</v>
      </c>
      <c r="C170" s="9">
        <v>45657</v>
      </c>
      <c r="D170" s="21" t="s">
        <v>466</v>
      </c>
      <c r="E170" s="6" t="s">
        <v>474</v>
      </c>
      <c r="F170" s="6" t="s">
        <v>280</v>
      </c>
      <c r="G170" s="6" t="s">
        <v>281</v>
      </c>
      <c r="H170" s="7" t="s">
        <v>331</v>
      </c>
      <c r="I170" s="8" t="s">
        <v>529</v>
      </c>
      <c r="J170" s="7" t="s">
        <v>471</v>
      </c>
      <c r="K170" s="7" t="s">
        <v>530</v>
      </c>
      <c r="L170" s="21" t="s">
        <v>87</v>
      </c>
      <c r="M170" s="6">
        <v>11095.82</v>
      </c>
      <c r="N170" s="6" t="s">
        <v>88</v>
      </c>
      <c r="O170" s="6">
        <v>9919.4599999999991</v>
      </c>
      <c r="P170" s="6" t="s">
        <v>88</v>
      </c>
      <c r="Q170" s="6">
        <v>2</v>
      </c>
      <c r="S170" s="6">
        <v>163</v>
      </c>
      <c r="U170" s="6">
        <v>163</v>
      </c>
      <c r="V170" s="6">
        <v>163</v>
      </c>
      <c r="AD170" s="6" t="s">
        <v>89</v>
      </c>
      <c r="AE170" s="9">
        <v>45657</v>
      </c>
      <c r="AF170" s="23" t="s">
        <v>90</v>
      </c>
    </row>
    <row r="171" spans="1:32" ht="20.100000000000001" customHeight="1">
      <c r="A171" s="1"/>
      <c r="B171" s="2"/>
      <c r="C171" s="1"/>
      <c r="D171" s="1"/>
      <c r="E171" s="1"/>
      <c r="F171" s="1"/>
      <c r="I171" s="3"/>
      <c r="L171" s="1"/>
      <c r="N171" s="1"/>
      <c r="O171" s="1"/>
      <c r="S171" s="1"/>
      <c r="AD171" s="1"/>
    </row>
    <row r="172" spans="1:32" ht="20.100000000000001" customHeight="1">
      <c r="A172" s="1"/>
      <c r="B172" s="2"/>
      <c r="C172" s="1"/>
      <c r="D172" s="1"/>
      <c r="E172" s="1"/>
      <c r="F172" s="1"/>
      <c r="I172" s="3"/>
      <c r="L172" s="1"/>
      <c r="N172" s="1"/>
      <c r="O172" s="1"/>
      <c r="S172" s="1"/>
      <c r="AD172" s="1"/>
    </row>
    <row r="173" spans="1:32" ht="15.75" customHeight="1">
      <c r="A173" s="1"/>
      <c r="B173" s="2"/>
      <c r="C173" s="1"/>
      <c r="D173" s="1"/>
      <c r="E173" s="1"/>
      <c r="F173" s="1"/>
      <c r="I173" s="3"/>
      <c r="L173" s="1"/>
      <c r="N173" s="1"/>
      <c r="O173" s="1"/>
      <c r="S173" s="1"/>
      <c r="AD173" s="1"/>
    </row>
    <row r="174" spans="1:32" ht="15.75" customHeight="1">
      <c r="A174" s="1"/>
      <c r="B174" s="2"/>
      <c r="C174" s="1"/>
      <c r="D174" s="1"/>
      <c r="E174" s="1"/>
      <c r="F174" s="1"/>
      <c r="I174" s="3"/>
      <c r="L174" s="1"/>
      <c r="N174" s="1"/>
      <c r="O174" s="1"/>
      <c r="S174" s="1"/>
      <c r="AD174" s="1"/>
    </row>
    <row r="175" spans="1:32" ht="15.75" customHeight="1">
      <c r="A175" s="1"/>
      <c r="B175" s="2"/>
      <c r="C175" s="1"/>
      <c r="D175" s="1"/>
      <c r="E175" s="1"/>
      <c r="F175" s="1"/>
      <c r="I175" s="3"/>
      <c r="L175" s="1"/>
      <c r="N175" s="1"/>
      <c r="O175" s="1"/>
      <c r="S175" s="1"/>
      <c r="AD175" s="1"/>
    </row>
    <row r="176" spans="1:32" ht="15.75" customHeight="1">
      <c r="A176" s="1"/>
      <c r="B176" s="2"/>
      <c r="C176" s="1"/>
      <c r="D176" s="1"/>
      <c r="E176" s="1"/>
      <c r="F176" s="1"/>
      <c r="I176" s="3"/>
      <c r="L176" s="1"/>
      <c r="N176" s="1"/>
      <c r="O176" s="1"/>
      <c r="S176" s="1"/>
      <c r="AD176" s="1"/>
    </row>
    <row r="177" spans="1:30" ht="15.75" customHeight="1">
      <c r="A177" s="1"/>
      <c r="B177" s="2"/>
      <c r="C177" s="1"/>
      <c r="D177" s="1"/>
      <c r="E177" s="1"/>
      <c r="F177" s="1"/>
      <c r="I177" s="3"/>
      <c r="L177" s="1"/>
      <c r="N177" s="1"/>
      <c r="O177" s="1"/>
      <c r="S177" s="1"/>
      <c r="AD177" s="1"/>
    </row>
    <row r="178" spans="1:30" ht="15.75" customHeight="1">
      <c r="A178" s="1"/>
      <c r="B178" s="2"/>
      <c r="C178" s="1"/>
      <c r="D178" s="1"/>
      <c r="E178" s="1"/>
      <c r="F178" s="1"/>
      <c r="I178" s="3"/>
      <c r="L178" s="1"/>
      <c r="N178" s="1"/>
      <c r="O178" s="1"/>
      <c r="S178" s="1"/>
      <c r="AD178" s="1"/>
    </row>
    <row r="179" spans="1:30" ht="15.75" customHeight="1">
      <c r="A179" s="1"/>
      <c r="B179" s="2"/>
      <c r="C179" s="1"/>
      <c r="D179" s="1"/>
      <c r="E179" s="1"/>
      <c r="F179" s="1"/>
      <c r="I179" s="3"/>
      <c r="L179" s="1"/>
      <c r="N179" s="1"/>
      <c r="O179" s="1"/>
      <c r="S179" s="1"/>
      <c r="AD179" s="1"/>
    </row>
    <row r="180" spans="1:30" ht="15.75" customHeight="1">
      <c r="A180" s="1"/>
      <c r="B180" s="2"/>
      <c r="C180" s="1"/>
      <c r="D180" s="1"/>
      <c r="E180" s="1"/>
      <c r="F180" s="1"/>
      <c r="I180" s="3"/>
      <c r="L180" s="1"/>
      <c r="N180" s="1"/>
      <c r="O180" s="1"/>
      <c r="S180" s="1"/>
      <c r="AD180" s="1"/>
    </row>
    <row r="181" spans="1:30" ht="15.75" customHeight="1">
      <c r="A181" s="1"/>
      <c r="B181" s="2"/>
      <c r="C181" s="1"/>
      <c r="D181" s="1"/>
      <c r="E181" s="1"/>
      <c r="F181" s="1"/>
      <c r="I181" s="3"/>
      <c r="L181" s="1"/>
      <c r="N181" s="1"/>
      <c r="O181" s="1"/>
      <c r="S181" s="1"/>
      <c r="AD181" s="1"/>
    </row>
    <row r="182" spans="1:30" ht="15.75" customHeight="1">
      <c r="A182" s="1"/>
      <c r="B182" s="2"/>
      <c r="C182" s="1"/>
      <c r="D182" s="1"/>
      <c r="E182" s="1"/>
      <c r="F182" s="1"/>
      <c r="I182" s="3"/>
      <c r="L182" s="1"/>
      <c r="N182" s="1"/>
      <c r="O182" s="1"/>
      <c r="S182" s="1"/>
      <c r="AD182" s="1"/>
    </row>
    <row r="183" spans="1:30" ht="15.75" customHeight="1">
      <c r="A183" s="1"/>
      <c r="B183" s="2"/>
      <c r="C183" s="1"/>
      <c r="D183" s="1"/>
      <c r="E183" s="1"/>
      <c r="F183" s="1"/>
      <c r="I183" s="3"/>
      <c r="L183" s="1"/>
      <c r="N183" s="1"/>
      <c r="O183" s="1"/>
      <c r="S183" s="1"/>
      <c r="AD183" s="1"/>
    </row>
    <row r="184" spans="1:30" ht="15.75" customHeight="1">
      <c r="A184" s="1"/>
      <c r="B184" s="2"/>
      <c r="C184" s="1"/>
      <c r="D184" s="1"/>
      <c r="E184" s="1"/>
      <c r="F184" s="1"/>
      <c r="I184" s="3"/>
      <c r="L184" s="1"/>
      <c r="N184" s="1"/>
      <c r="O184" s="1"/>
      <c r="S184" s="1"/>
      <c r="AD184" s="1"/>
    </row>
    <row r="185" spans="1:30" ht="15.75" customHeight="1">
      <c r="A185" s="1"/>
      <c r="B185" s="2"/>
      <c r="C185" s="1"/>
      <c r="D185" s="1"/>
      <c r="E185" s="1"/>
      <c r="F185" s="1"/>
      <c r="I185" s="3"/>
      <c r="L185" s="1"/>
      <c r="N185" s="1"/>
      <c r="O185" s="1"/>
      <c r="S185" s="1"/>
      <c r="AD185" s="1"/>
    </row>
    <row r="186" spans="1:30" ht="15.75" customHeight="1">
      <c r="A186" s="1"/>
      <c r="B186" s="2"/>
      <c r="C186" s="1"/>
      <c r="D186" s="1"/>
      <c r="E186" s="1"/>
      <c r="F186" s="1"/>
      <c r="I186" s="3"/>
      <c r="L186" s="1"/>
      <c r="N186" s="1"/>
      <c r="O186" s="1"/>
      <c r="S186" s="1"/>
      <c r="AD186" s="1"/>
    </row>
    <row r="187" spans="1:30" ht="15.75" customHeight="1">
      <c r="A187" s="1"/>
      <c r="B187" s="2"/>
      <c r="C187" s="1"/>
      <c r="D187" s="1"/>
      <c r="E187" s="1"/>
      <c r="F187" s="1"/>
      <c r="I187" s="3"/>
      <c r="L187" s="1"/>
      <c r="N187" s="1"/>
      <c r="O187" s="1"/>
      <c r="S187" s="1"/>
      <c r="AD187" s="1"/>
    </row>
    <row r="188" spans="1:30" ht="15.75" customHeight="1">
      <c r="A188" s="1"/>
      <c r="B188" s="2"/>
      <c r="C188" s="1"/>
      <c r="D188" s="1"/>
      <c r="E188" s="1"/>
      <c r="F188" s="1"/>
      <c r="I188" s="3"/>
      <c r="L188" s="1"/>
      <c r="N188" s="1"/>
      <c r="O188" s="1"/>
      <c r="S188" s="1"/>
      <c r="AD188" s="1"/>
    </row>
    <row r="189" spans="1:30" ht="15.75" customHeight="1">
      <c r="A189" s="1"/>
      <c r="B189" s="2"/>
      <c r="C189" s="1"/>
      <c r="D189" s="1"/>
      <c r="E189" s="1"/>
      <c r="F189" s="1"/>
      <c r="I189" s="3"/>
      <c r="L189" s="1"/>
      <c r="N189" s="1"/>
      <c r="O189" s="1"/>
      <c r="S189" s="1"/>
      <c r="AD189" s="1"/>
    </row>
    <row r="190" spans="1:30" ht="15.75" customHeight="1">
      <c r="A190" s="1"/>
      <c r="B190" s="2"/>
      <c r="C190" s="1"/>
      <c r="D190" s="1"/>
      <c r="E190" s="1"/>
      <c r="F190" s="1"/>
      <c r="I190" s="3"/>
      <c r="L190" s="1"/>
      <c r="N190" s="1"/>
      <c r="O190" s="1"/>
      <c r="S190" s="1"/>
      <c r="AD190" s="1"/>
    </row>
    <row r="191" spans="1:30" ht="15.75" customHeight="1">
      <c r="A191" s="1"/>
      <c r="B191" s="2"/>
      <c r="C191" s="1"/>
      <c r="D191" s="1"/>
      <c r="E191" s="1"/>
      <c r="F191" s="1"/>
      <c r="I191" s="3"/>
      <c r="L191" s="1"/>
      <c r="N191" s="1"/>
      <c r="O191" s="1"/>
      <c r="S191" s="1"/>
      <c r="AD191" s="1"/>
    </row>
    <row r="192" spans="1:30" ht="15.75" customHeight="1">
      <c r="A192" s="1"/>
      <c r="B192" s="2"/>
      <c r="C192" s="1"/>
      <c r="D192" s="1"/>
      <c r="E192" s="1"/>
      <c r="F192" s="1"/>
      <c r="I192" s="3"/>
      <c r="L192" s="1"/>
      <c r="N192" s="1"/>
      <c r="O192" s="1"/>
      <c r="S192" s="1"/>
      <c r="AD192" s="1"/>
    </row>
    <row r="193" spans="1:30" ht="15.75" customHeight="1">
      <c r="A193" s="1"/>
      <c r="B193" s="2"/>
      <c r="C193" s="1"/>
      <c r="D193" s="1"/>
      <c r="E193" s="1"/>
      <c r="F193" s="1"/>
      <c r="I193" s="3"/>
      <c r="L193" s="1"/>
      <c r="N193" s="1"/>
      <c r="O193" s="1"/>
      <c r="S193" s="1"/>
      <c r="AD193" s="1"/>
    </row>
    <row r="194" spans="1:30" ht="15.75" customHeight="1">
      <c r="A194" s="1"/>
      <c r="B194" s="2"/>
      <c r="C194" s="1"/>
      <c r="D194" s="1"/>
      <c r="E194" s="1"/>
      <c r="F194" s="1"/>
      <c r="I194" s="3"/>
      <c r="L194" s="1"/>
      <c r="N194" s="1"/>
      <c r="O194" s="1"/>
      <c r="S194" s="1"/>
      <c r="AD194" s="1"/>
    </row>
    <row r="195" spans="1:30" ht="15.75" customHeight="1">
      <c r="A195" s="1"/>
      <c r="B195" s="2"/>
      <c r="C195" s="1"/>
      <c r="D195" s="1"/>
      <c r="E195" s="1"/>
      <c r="F195" s="1"/>
      <c r="I195" s="3"/>
      <c r="L195" s="1"/>
      <c r="N195" s="1"/>
      <c r="O195" s="1"/>
      <c r="S195" s="1"/>
      <c r="AD195" s="1"/>
    </row>
    <row r="196" spans="1:30" ht="15.75" customHeight="1">
      <c r="A196" s="1"/>
      <c r="B196" s="2"/>
      <c r="C196" s="1"/>
      <c r="D196" s="1"/>
      <c r="E196" s="1"/>
      <c r="F196" s="1"/>
      <c r="I196" s="3"/>
      <c r="L196" s="1"/>
      <c r="N196" s="1"/>
      <c r="O196" s="1"/>
      <c r="S196" s="1"/>
      <c r="AD196" s="1"/>
    </row>
    <row r="197" spans="1:30" ht="15.75" customHeight="1">
      <c r="A197" s="1"/>
      <c r="B197" s="2"/>
      <c r="C197" s="1"/>
      <c r="D197" s="1"/>
      <c r="E197" s="1"/>
      <c r="F197" s="1"/>
      <c r="I197" s="3"/>
      <c r="L197" s="1"/>
      <c r="N197" s="1"/>
      <c r="O197" s="1"/>
      <c r="S197" s="1"/>
      <c r="AD197" s="1"/>
    </row>
    <row r="198" spans="1:30" ht="15.75" customHeight="1">
      <c r="A198" s="1"/>
      <c r="B198" s="2"/>
      <c r="C198" s="1"/>
      <c r="D198" s="1"/>
      <c r="E198" s="1"/>
      <c r="F198" s="1"/>
      <c r="I198" s="3"/>
      <c r="L198" s="1"/>
      <c r="N198" s="1"/>
      <c r="O198" s="1"/>
      <c r="S198" s="1"/>
      <c r="AD198" s="1"/>
    </row>
    <row r="199" spans="1:30" ht="15.75" customHeight="1">
      <c r="A199" s="1"/>
      <c r="B199" s="2"/>
      <c r="C199" s="1"/>
      <c r="D199" s="1"/>
      <c r="E199" s="1"/>
      <c r="F199" s="1"/>
      <c r="I199" s="3"/>
      <c r="L199" s="1"/>
      <c r="N199" s="1"/>
      <c r="O199" s="1"/>
      <c r="S199" s="1"/>
      <c r="AD199" s="1"/>
    </row>
    <row r="200" spans="1:30" ht="15.75" customHeight="1">
      <c r="A200" s="1"/>
      <c r="B200" s="2"/>
      <c r="C200" s="1"/>
      <c r="D200" s="1"/>
      <c r="E200" s="1"/>
      <c r="F200" s="1"/>
      <c r="I200" s="3"/>
      <c r="L200" s="1"/>
      <c r="N200" s="1"/>
      <c r="O200" s="1"/>
      <c r="S200" s="1"/>
      <c r="AD200" s="1"/>
    </row>
    <row r="201" spans="1:30" ht="15.75" customHeight="1">
      <c r="A201" s="1"/>
      <c r="B201" s="2"/>
      <c r="C201" s="1"/>
      <c r="D201" s="1"/>
      <c r="E201" s="1"/>
      <c r="F201" s="1"/>
      <c r="I201" s="3"/>
      <c r="L201" s="1"/>
      <c r="N201" s="1"/>
      <c r="O201" s="1"/>
      <c r="S201" s="1"/>
      <c r="AD201" s="1"/>
    </row>
    <row r="202" spans="1:30" ht="15.75" customHeight="1">
      <c r="A202" s="1"/>
      <c r="B202" s="2"/>
      <c r="C202" s="1"/>
      <c r="D202" s="1"/>
      <c r="E202" s="1"/>
      <c r="F202" s="1"/>
      <c r="I202" s="3"/>
      <c r="L202" s="1"/>
      <c r="N202" s="1"/>
      <c r="O202" s="1"/>
      <c r="S202" s="1"/>
      <c r="AD202" s="1"/>
    </row>
    <row r="203" spans="1:30" ht="15.75" customHeight="1">
      <c r="A203" s="1"/>
      <c r="B203" s="2"/>
      <c r="C203" s="1"/>
      <c r="D203" s="1"/>
      <c r="E203" s="1"/>
      <c r="F203" s="1"/>
      <c r="I203" s="3"/>
      <c r="L203" s="1"/>
      <c r="N203" s="1"/>
      <c r="O203" s="1"/>
      <c r="S203" s="1"/>
      <c r="AD203" s="1"/>
    </row>
    <row r="204" spans="1:30" ht="15.75" customHeight="1">
      <c r="A204" s="1"/>
      <c r="B204" s="2"/>
      <c r="C204" s="1"/>
      <c r="D204" s="1"/>
      <c r="E204" s="1"/>
      <c r="F204" s="1"/>
      <c r="I204" s="3"/>
      <c r="L204" s="1"/>
      <c r="N204" s="1"/>
      <c r="O204" s="1"/>
      <c r="S204" s="1"/>
      <c r="AD204" s="1"/>
    </row>
    <row r="205" spans="1:30" ht="15.75" customHeight="1">
      <c r="A205" s="1"/>
      <c r="B205" s="2"/>
      <c r="C205" s="1"/>
      <c r="D205" s="1"/>
      <c r="E205" s="1"/>
      <c r="F205" s="1"/>
      <c r="I205" s="3"/>
      <c r="L205" s="1"/>
      <c r="N205" s="1"/>
      <c r="O205" s="1"/>
      <c r="S205" s="1"/>
      <c r="AD205" s="1"/>
    </row>
    <row r="206" spans="1:30" ht="15.75" customHeight="1">
      <c r="A206" s="1"/>
      <c r="B206" s="2"/>
      <c r="C206" s="1"/>
      <c r="D206" s="1"/>
      <c r="E206" s="1"/>
      <c r="F206" s="1"/>
      <c r="I206" s="3"/>
      <c r="L206" s="1"/>
      <c r="N206" s="1"/>
      <c r="O206" s="1"/>
      <c r="S206" s="1"/>
      <c r="AD206" s="1"/>
    </row>
    <row r="207" spans="1:30" ht="15.75" customHeight="1">
      <c r="A207" s="1"/>
      <c r="B207" s="2"/>
      <c r="C207" s="1"/>
      <c r="D207" s="1"/>
      <c r="E207" s="1"/>
      <c r="F207" s="1"/>
      <c r="I207" s="3"/>
      <c r="L207" s="1"/>
      <c r="N207" s="1"/>
      <c r="O207" s="1"/>
      <c r="S207" s="1"/>
      <c r="AD207" s="1"/>
    </row>
    <row r="208" spans="1:30" ht="15.75" customHeight="1">
      <c r="A208" s="1"/>
      <c r="B208" s="2"/>
      <c r="C208" s="1"/>
      <c r="D208" s="1"/>
      <c r="E208" s="1"/>
      <c r="F208" s="1"/>
      <c r="I208" s="3"/>
      <c r="L208" s="1"/>
      <c r="N208" s="1"/>
      <c r="O208" s="1"/>
      <c r="S208" s="1"/>
      <c r="AD208" s="1"/>
    </row>
    <row r="209" spans="1:30" ht="15.75" customHeight="1">
      <c r="A209" s="1"/>
      <c r="B209" s="2"/>
      <c r="C209" s="1"/>
      <c r="D209" s="1"/>
      <c r="E209" s="1"/>
      <c r="F209" s="1"/>
      <c r="I209" s="3"/>
      <c r="L209" s="1"/>
      <c r="N209" s="1"/>
      <c r="O209" s="1"/>
      <c r="S209" s="1"/>
      <c r="AD209" s="1"/>
    </row>
    <row r="210" spans="1:30" ht="15.75" customHeight="1">
      <c r="A210" s="1"/>
      <c r="B210" s="2"/>
      <c r="C210" s="1"/>
      <c r="D210" s="1"/>
      <c r="E210" s="1"/>
      <c r="F210" s="1"/>
      <c r="I210" s="3"/>
      <c r="L210" s="1"/>
      <c r="N210" s="1"/>
      <c r="O210" s="1"/>
      <c r="S210" s="1"/>
      <c r="AD210" s="1"/>
    </row>
    <row r="211" spans="1:30" ht="15.75" customHeight="1">
      <c r="A211" s="1"/>
      <c r="B211" s="2"/>
      <c r="C211" s="1"/>
      <c r="D211" s="1"/>
      <c r="E211" s="1"/>
      <c r="F211" s="1"/>
      <c r="I211" s="3"/>
      <c r="L211" s="1"/>
      <c r="N211" s="1"/>
      <c r="O211" s="1"/>
      <c r="S211" s="1"/>
      <c r="AD211" s="1"/>
    </row>
    <row r="212" spans="1:30" ht="15.75" customHeight="1">
      <c r="A212" s="1"/>
      <c r="B212" s="2"/>
      <c r="C212" s="1"/>
      <c r="D212" s="1"/>
      <c r="E212" s="1"/>
      <c r="F212" s="1"/>
      <c r="I212" s="3"/>
      <c r="L212" s="1"/>
      <c r="N212" s="1"/>
      <c r="O212" s="1"/>
      <c r="S212" s="1"/>
      <c r="AD212" s="1"/>
    </row>
    <row r="213" spans="1:30" ht="15.75" customHeight="1">
      <c r="A213" s="1"/>
      <c r="B213" s="2"/>
      <c r="C213" s="1"/>
      <c r="D213" s="1"/>
      <c r="E213" s="1"/>
      <c r="F213" s="1"/>
      <c r="I213" s="3"/>
      <c r="L213" s="1"/>
      <c r="N213" s="1"/>
      <c r="O213" s="1"/>
      <c r="S213" s="1"/>
      <c r="AD213" s="1"/>
    </row>
    <row r="214" spans="1:30" ht="15.75" customHeight="1">
      <c r="A214" s="1"/>
      <c r="B214" s="2"/>
      <c r="C214" s="1"/>
      <c r="D214" s="1"/>
      <c r="E214" s="1"/>
      <c r="F214" s="1"/>
      <c r="I214" s="3"/>
      <c r="L214" s="1"/>
      <c r="N214" s="1"/>
      <c r="O214" s="1"/>
      <c r="S214" s="1"/>
      <c r="AD214" s="1"/>
    </row>
    <row r="215" spans="1:30" ht="15.75" customHeight="1">
      <c r="A215" s="1"/>
      <c r="B215" s="2"/>
      <c r="C215" s="1"/>
      <c r="D215" s="1"/>
      <c r="E215" s="1"/>
      <c r="F215" s="1"/>
      <c r="I215" s="3"/>
      <c r="L215" s="1"/>
      <c r="N215" s="1"/>
      <c r="O215" s="1"/>
      <c r="S215" s="1"/>
      <c r="AD215" s="1"/>
    </row>
    <row r="216" spans="1:30" ht="15.75" customHeight="1">
      <c r="A216" s="1"/>
      <c r="B216" s="2"/>
      <c r="C216" s="1"/>
      <c r="D216" s="1"/>
      <c r="E216" s="1"/>
      <c r="F216" s="1"/>
      <c r="I216" s="3"/>
      <c r="L216" s="1"/>
      <c r="N216" s="1"/>
      <c r="O216" s="1"/>
      <c r="S216" s="1"/>
      <c r="AD216" s="1"/>
    </row>
    <row r="217" spans="1:30" ht="15.75" customHeight="1">
      <c r="A217" s="1"/>
      <c r="B217" s="2"/>
      <c r="C217" s="1"/>
      <c r="D217" s="1"/>
      <c r="E217" s="1"/>
      <c r="F217" s="1"/>
      <c r="I217" s="3"/>
      <c r="L217" s="1"/>
      <c r="N217" s="1"/>
      <c r="O217" s="1"/>
      <c r="S217" s="1"/>
      <c r="AD217" s="1"/>
    </row>
    <row r="218" spans="1:30" ht="15.75" customHeight="1">
      <c r="A218" s="1"/>
      <c r="B218" s="2"/>
      <c r="C218" s="1"/>
      <c r="D218" s="1"/>
      <c r="E218" s="1"/>
      <c r="F218" s="1"/>
      <c r="I218" s="3"/>
      <c r="L218" s="1"/>
      <c r="N218" s="1"/>
      <c r="O218" s="1"/>
      <c r="S218" s="1"/>
      <c r="AD218" s="1"/>
    </row>
    <row r="219" spans="1:30" ht="15.75" customHeight="1">
      <c r="A219" s="1"/>
      <c r="B219" s="2"/>
      <c r="C219" s="1"/>
      <c r="D219" s="1"/>
      <c r="E219" s="1"/>
      <c r="F219" s="1"/>
      <c r="I219" s="3"/>
      <c r="L219" s="1"/>
      <c r="N219" s="1"/>
      <c r="O219" s="1"/>
      <c r="S219" s="1"/>
      <c r="AD219" s="1"/>
    </row>
    <row r="220" spans="1:30" ht="15.75" customHeight="1">
      <c r="A220" s="1"/>
      <c r="B220" s="2"/>
      <c r="C220" s="1"/>
      <c r="D220" s="1"/>
      <c r="E220" s="1"/>
      <c r="F220" s="1"/>
      <c r="I220" s="3"/>
      <c r="L220" s="1"/>
      <c r="N220" s="1"/>
      <c r="O220" s="1"/>
      <c r="S220" s="1"/>
      <c r="AD220" s="1"/>
    </row>
    <row r="221" spans="1:30" ht="15.75" customHeight="1">
      <c r="A221" s="1"/>
      <c r="B221" s="2"/>
      <c r="C221" s="1"/>
      <c r="D221" s="1"/>
      <c r="E221" s="1"/>
      <c r="F221" s="1"/>
      <c r="I221" s="3"/>
      <c r="L221" s="1"/>
      <c r="N221" s="1"/>
      <c r="O221" s="1"/>
      <c r="S221" s="1"/>
      <c r="AD221" s="1"/>
    </row>
    <row r="222" spans="1:30" ht="15.75" customHeight="1">
      <c r="A222" s="1"/>
      <c r="B222" s="2"/>
      <c r="C222" s="1"/>
      <c r="D222" s="1"/>
      <c r="E222" s="1"/>
      <c r="F222" s="1"/>
      <c r="I222" s="3"/>
      <c r="L222" s="1"/>
      <c r="N222" s="1"/>
      <c r="O222" s="1"/>
      <c r="S222" s="1"/>
      <c r="AD222" s="1"/>
    </row>
    <row r="223" spans="1:30" ht="15.75" customHeight="1">
      <c r="A223" s="1"/>
      <c r="B223" s="2"/>
      <c r="C223" s="1"/>
      <c r="D223" s="1"/>
      <c r="E223" s="1"/>
      <c r="F223" s="1"/>
      <c r="I223" s="3"/>
      <c r="L223" s="1"/>
      <c r="N223" s="1"/>
      <c r="O223" s="1"/>
      <c r="S223" s="1"/>
      <c r="AD223" s="1"/>
    </row>
    <row r="224" spans="1:30" ht="15.75" customHeight="1">
      <c r="A224" s="1"/>
      <c r="B224" s="2"/>
      <c r="C224" s="1"/>
      <c r="D224" s="1"/>
      <c r="E224" s="1"/>
      <c r="F224" s="1"/>
      <c r="I224" s="3"/>
      <c r="L224" s="1"/>
      <c r="N224" s="1"/>
      <c r="O224" s="1"/>
      <c r="S224" s="1"/>
      <c r="AD224" s="1"/>
    </row>
    <row r="225" spans="1:30" ht="15.75" customHeight="1">
      <c r="A225" s="1"/>
      <c r="B225" s="2"/>
      <c r="C225" s="1"/>
      <c r="D225" s="1"/>
      <c r="E225" s="1"/>
      <c r="F225" s="1"/>
      <c r="I225" s="3"/>
      <c r="L225" s="1"/>
      <c r="N225" s="1"/>
      <c r="O225" s="1"/>
      <c r="S225" s="1"/>
      <c r="AD225" s="1"/>
    </row>
    <row r="226" spans="1:30" ht="15.75" customHeight="1">
      <c r="A226" s="1"/>
      <c r="B226" s="2"/>
      <c r="C226" s="1"/>
      <c r="D226" s="1"/>
      <c r="E226" s="1"/>
      <c r="F226" s="1"/>
      <c r="I226" s="3"/>
      <c r="L226" s="1"/>
      <c r="N226" s="1"/>
      <c r="O226" s="1"/>
      <c r="S226" s="1"/>
      <c r="AD226" s="1"/>
    </row>
    <row r="227" spans="1:30" ht="15.75" customHeight="1">
      <c r="A227" s="1"/>
      <c r="B227" s="2"/>
      <c r="C227" s="1"/>
      <c r="D227" s="1"/>
      <c r="E227" s="1"/>
      <c r="F227" s="1"/>
      <c r="I227" s="3"/>
      <c r="L227" s="1"/>
      <c r="N227" s="1"/>
      <c r="O227" s="1"/>
      <c r="S227" s="1"/>
      <c r="AD227" s="1"/>
    </row>
    <row r="228" spans="1:30" ht="15.75" customHeight="1">
      <c r="A228" s="1"/>
      <c r="B228" s="2"/>
      <c r="C228" s="1"/>
      <c r="D228" s="1"/>
      <c r="E228" s="1"/>
      <c r="F228" s="1"/>
      <c r="I228" s="3"/>
      <c r="L228" s="1"/>
      <c r="N228" s="1"/>
      <c r="O228" s="1"/>
      <c r="S228" s="1"/>
      <c r="AD228" s="1"/>
    </row>
    <row r="229" spans="1:30" ht="15.75" customHeight="1">
      <c r="A229" s="1"/>
      <c r="B229" s="2"/>
      <c r="C229" s="1"/>
      <c r="D229" s="1"/>
      <c r="E229" s="1"/>
      <c r="F229" s="1"/>
      <c r="I229" s="3"/>
      <c r="L229" s="1"/>
      <c r="N229" s="1"/>
      <c r="O229" s="1"/>
      <c r="S229" s="1"/>
      <c r="AD229" s="1"/>
    </row>
    <row r="230" spans="1:30" ht="15.75" customHeight="1">
      <c r="A230" s="1"/>
      <c r="B230" s="2"/>
      <c r="C230" s="1"/>
      <c r="D230" s="1"/>
      <c r="E230" s="1"/>
      <c r="F230" s="1"/>
      <c r="I230" s="3"/>
      <c r="L230" s="1"/>
      <c r="N230" s="1"/>
      <c r="O230" s="1"/>
      <c r="S230" s="1"/>
      <c r="AD230" s="1"/>
    </row>
    <row r="231" spans="1:30" ht="15.75" customHeight="1">
      <c r="A231" s="1"/>
      <c r="B231" s="2"/>
      <c r="C231" s="1"/>
      <c r="D231" s="1"/>
      <c r="E231" s="1"/>
      <c r="F231" s="1"/>
      <c r="I231" s="3"/>
      <c r="L231" s="1"/>
      <c r="N231" s="1"/>
      <c r="O231" s="1"/>
      <c r="S231" s="1"/>
      <c r="AD231" s="1"/>
    </row>
    <row r="232" spans="1:30" ht="15.75" customHeight="1">
      <c r="A232" s="1"/>
      <c r="B232" s="2"/>
      <c r="C232" s="1"/>
      <c r="D232" s="1"/>
      <c r="E232" s="1"/>
      <c r="F232" s="1"/>
      <c r="I232" s="3"/>
      <c r="L232" s="1"/>
      <c r="N232" s="1"/>
      <c r="O232" s="1"/>
      <c r="S232" s="1"/>
      <c r="AD232" s="1"/>
    </row>
    <row r="233" spans="1:30" ht="15.75" customHeight="1">
      <c r="A233" s="1"/>
      <c r="B233" s="2"/>
      <c r="C233" s="1"/>
      <c r="D233" s="1"/>
      <c r="E233" s="1"/>
      <c r="F233" s="1"/>
      <c r="I233" s="3"/>
      <c r="L233" s="1"/>
      <c r="N233" s="1"/>
      <c r="O233" s="1"/>
      <c r="S233" s="1"/>
      <c r="AD233" s="1"/>
    </row>
    <row r="234" spans="1:30" ht="15.75" customHeight="1">
      <c r="A234" s="1"/>
      <c r="B234" s="2"/>
      <c r="C234" s="1"/>
      <c r="D234" s="1"/>
      <c r="E234" s="1"/>
      <c r="F234" s="1"/>
      <c r="I234" s="3"/>
      <c r="L234" s="1"/>
      <c r="N234" s="1"/>
      <c r="O234" s="1"/>
      <c r="S234" s="1"/>
      <c r="AD234" s="1"/>
    </row>
    <row r="235" spans="1:30" ht="15.75" customHeight="1">
      <c r="A235" s="1"/>
      <c r="B235" s="2"/>
      <c r="C235" s="1"/>
      <c r="D235" s="1"/>
      <c r="E235" s="1"/>
      <c r="F235" s="1"/>
      <c r="I235" s="3"/>
      <c r="L235" s="1"/>
      <c r="N235" s="1"/>
      <c r="O235" s="1"/>
      <c r="S235" s="1"/>
      <c r="AD235" s="1"/>
    </row>
    <row r="236" spans="1:30" ht="15.75" customHeight="1">
      <c r="A236" s="1"/>
      <c r="B236" s="2"/>
      <c r="C236" s="1"/>
      <c r="D236" s="1"/>
      <c r="E236" s="1"/>
      <c r="F236" s="1"/>
      <c r="I236" s="3"/>
      <c r="L236" s="1"/>
      <c r="N236" s="1"/>
      <c r="O236" s="1"/>
      <c r="S236" s="1"/>
      <c r="AD236" s="1"/>
    </row>
    <row r="237" spans="1:30" ht="15.75" customHeight="1">
      <c r="A237" s="1"/>
      <c r="B237" s="2"/>
      <c r="C237" s="1"/>
      <c r="D237" s="1"/>
      <c r="E237" s="1"/>
      <c r="F237" s="1"/>
      <c r="I237" s="3"/>
      <c r="L237" s="1"/>
      <c r="N237" s="1"/>
      <c r="O237" s="1"/>
      <c r="S237" s="1"/>
      <c r="AD237" s="1"/>
    </row>
    <row r="238" spans="1:30" ht="15.75" customHeight="1">
      <c r="A238" s="1"/>
      <c r="B238" s="2"/>
      <c r="C238" s="1"/>
      <c r="D238" s="1"/>
      <c r="E238" s="1"/>
      <c r="F238" s="1"/>
      <c r="I238" s="3"/>
      <c r="L238" s="1"/>
      <c r="N238" s="1"/>
      <c r="O238" s="1"/>
      <c r="S238" s="1"/>
      <c r="AD238" s="1"/>
    </row>
    <row r="239" spans="1:30" ht="15.75" customHeight="1">
      <c r="A239" s="1"/>
      <c r="B239" s="2"/>
      <c r="C239" s="1"/>
      <c r="D239" s="1"/>
      <c r="E239" s="1"/>
      <c r="F239" s="1"/>
      <c r="I239" s="3"/>
      <c r="L239" s="1"/>
      <c r="N239" s="1"/>
      <c r="O239" s="1"/>
      <c r="S239" s="1"/>
      <c r="AD239" s="1"/>
    </row>
    <row r="240" spans="1:30" ht="15.75" customHeight="1">
      <c r="A240" s="1"/>
      <c r="B240" s="2"/>
      <c r="C240" s="1"/>
      <c r="D240" s="1"/>
      <c r="E240" s="1"/>
      <c r="F240" s="1"/>
      <c r="I240" s="3"/>
      <c r="L240" s="1"/>
      <c r="N240" s="1"/>
      <c r="O240" s="1"/>
      <c r="S240" s="1"/>
      <c r="AD240" s="1"/>
    </row>
    <row r="241" spans="1:30" ht="15.75" customHeight="1">
      <c r="A241" s="1"/>
      <c r="B241" s="2"/>
      <c r="C241" s="1"/>
      <c r="D241" s="1"/>
      <c r="E241" s="1"/>
      <c r="F241" s="1"/>
      <c r="I241" s="3"/>
      <c r="L241" s="1"/>
      <c r="N241" s="1"/>
      <c r="O241" s="1"/>
      <c r="S241" s="1"/>
      <c r="AD241" s="1"/>
    </row>
    <row r="242" spans="1:30" ht="15.75" customHeight="1">
      <c r="A242" s="1"/>
      <c r="B242" s="2"/>
      <c r="C242" s="1"/>
      <c r="D242" s="1"/>
      <c r="E242" s="1"/>
      <c r="F242" s="1"/>
      <c r="I242" s="3"/>
      <c r="L242" s="1"/>
      <c r="N242" s="1"/>
      <c r="O242" s="1"/>
      <c r="S242" s="1"/>
      <c r="AD242" s="1"/>
    </row>
    <row r="243" spans="1:30" ht="15.75" customHeight="1">
      <c r="A243" s="1"/>
      <c r="B243" s="2"/>
      <c r="C243" s="1"/>
      <c r="D243" s="1"/>
      <c r="E243" s="1"/>
      <c r="F243" s="1"/>
      <c r="I243" s="3"/>
      <c r="L243" s="1"/>
      <c r="N243" s="1"/>
      <c r="O243" s="1"/>
      <c r="S243" s="1"/>
      <c r="AD243" s="1"/>
    </row>
    <row r="244" spans="1:30" ht="15.75" customHeight="1">
      <c r="A244" s="1"/>
      <c r="B244" s="2"/>
      <c r="C244" s="1"/>
      <c r="D244" s="1"/>
      <c r="E244" s="1"/>
      <c r="F244" s="1"/>
      <c r="I244" s="3"/>
      <c r="L244" s="1"/>
      <c r="N244" s="1"/>
      <c r="O244" s="1"/>
      <c r="S244" s="1"/>
      <c r="AD244" s="1"/>
    </row>
    <row r="245" spans="1:30" ht="15.75" customHeight="1">
      <c r="A245" s="1"/>
      <c r="B245" s="2"/>
      <c r="C245" s="1"/>
      <c r="D245" s="1"/>
      <c r="E245" s="1"/>
      <c r="F245" s="1"/>
      <c r="I245" s="3"/>
      <c r="L245" s="1"/>
      <c r="N245" s="1"/>
      <c r="O245" s="1"/>
      <c r="S245" s="1"/>
      <c r="AD245" s="1"/>
    </row>
    <row r="246" spans="1:30" ht="15.75" customHeight="1">
      <c r="A246" s="1"/>
      <c r="B246" s="2"/>
      <c r="C246" s="1"/>
      <c r="D246" s="1"/>
      <c r="E246" s="1"/>
      <c r="F246" s="1"/>
      <c r="I246" s="3"/>
      <c r="L246" s="1"/>
      <c r="N246" s="1"/>
      <c r="O246" s="1"/>
      <c r="S246" s="1"/>
      <c r="AD246" s="1"/>
    </row>
    <row r="247" spans="1:30" ht="15.75" customHeight="1">
      <c r="A247" s="1"/>
      <c r="B247" s="2"/>
      <c r="C247" s="1"/>
      <c r="D247" s="1"/>
      <c r="E247" s="1"/>
      <c r="F247" s="1"/>
      <c r="I247" s="3"/>
      <c r="L247" s="1"/>
      <c r="N247" s="1"/>
      <c r="O247" s="1"/>
      <c r="S247" s="1"/>
      <c r="AD247" s="1"/>
    </row>
    <row r="248" spans="1:30" ht="15.75" customHeight="1">
      <c r="A248" s="1"/>
      <c r="B248" s="2"/>
      <c r="C248" s="1"/>
      <c r="D248" s="1"/>
      <c r="E248" s="1"/>
      <c r="F248" s="1"/>
      <c r="I248" s="3"/>
      <c r="L248" s="1"/>
      <c r="N248" s="1"/>
      <c r="O248" s="1"/>
      <c r="S248" s="1"/>
      <c r="AD248" s="1"/>
    </row>
    <row r="249" spans="1:30" ht="15.75" customHeight="1">
      <c r="A249" s="1"/>
      <c r="B249" s="2"/>
      <c r="C249" s="1"/>
      <c r="D249" s="1"/>
      <c r="E249" s="1"/>
      <c r="F249" s="1"/>
      <c r="I249" s="3"/>
      <c r="L249" s="1"/>
      <c r="N249" s="1"/>
      <c r="O249" s="1"/>
      <c r="S249" s="1"/>
      <c r="AD249" s="1"/>
    </row>
    <row r="250" spans="1:30" ht="15.75" customHeight="1">
      <c r="A250" s="1"/>
      <c r="B250" s="2"/>
      <c r="C250" s="1"/>
      <c r="D250" s="1"/>
      <c r="E250" s="1"/>
      <c r="F250" s="1"/>
      <c r="I250" s="3"/>
      <c r="L250" s="1"/>
      <c r="N250" s="1"/>
      <c r="O250" s="1"/>
      <c r="S250" s="1"/>
      <c r="AD250" s="1"/>
    </row>
    <row r="251" spans="1:30" ht="15.75" customHeight="1">
      <c r="A251" s="1"/>
      <c r="B251" s="2"/>
      <c r="C251" s="1"/>
      <c r="D251" s="1"/>
      <c r="E251" s="1"/>
      <c r="F251" s="1"/>
      <c r="I251" s="3"/>
      <c r="L251" s="1"/>
      <c r="N251" s="1"/>
      <c r="O251" s="1"/>
      <c r="S251" s="1"/>
      <c r="AD251" s="1"/>
    </row>
    <row r="252" spans="1:30" ht="15.75" customHeight="1">
      <c r="A252" s="1"/>
      <c r="B252" s="2"/>
      <c r="C252" s="1"/>
      <c r="D252" s="1"/>
      <c r="E252" s="1"/>
      <c r="F252" s="1"/>
      <c r="I252" s="3"/>
      <c r="L252" s="1"/>
      <c r="N252" s="1"/>
      <c r="O252" s="1"/>
      <c r="S252" s="1"/>
      <c r="AD252" s="1"/>
    </row>
    <row r="253" spans="1:30" ht="15.75" customHeight="1">
      <c r="A253" s="1"/>
      <c r="B253" s="2"/>
      <c r="C253" s="1"/>
      <c r="D253" s="1"/>
      <c r="E253" s="1"/>
      <c r="F253" s="1"/>
      <c r="I253" s="3"/>
      <c r="L253" s="1"/>
      <c r="N253" s="1"/>
      <c r="O253" s="1"/>
      <c r="S253" s="1"/>
      <c r="AD253" s="1"/>
    </row>
    <row r="254" spans="1:30" ht="15.75" customHeight="1">
      <c r="A254" s="1"/>
      <c r="B254" s="2"/>
      <c r="C254" s="1"/>
      <c r="D254" s="1"/>
      <c r="E254" s="1"/>
      <c r="F254" s="1"/>
      <c r="I254" s="3"/>
      <c r="L254" s="1"/>
      <c r="N254" s="1"/>
      <c r="O254" s="1"/>
      <c r="S254" s="1"/>
      <c r="AD254" s="1"/>
    </row>
    <row r="255" spans="1:30" ht="15.75" customHeight="1">
      <c r="A255" s="1"/>
      <c r="B255" s="2"/>
      <c r="C255" s="1"/>
      <c r="D255" s="1"/>
      <c r="E255" s="1"/>
      <c r="F255" s="1"/>
      <c r="I255" s="3"/>
      <c r="L255" s="1"/>
      <c r="N255" s="1"/>
      <c r="O255" s="1"/>
      <c r="S255" s="1"/>
      <c r="AD255" s="1"/>
    </row>
    <row r="256" spans="1:30" ht="15.75" customHeight="1">
      <c r="A256" s="1"/>
      <c r="B256" s="2"/>
      <c r="C256" s="1"/>
      <c r="D256" s="1"/>
      <c r="E256" s="1"/>
      <c r="F256" s="1"/>
      <c r="I256" s="3"/>
      <c r="L256" s="1"/>
      <c r="N256" s="1"/>
      <c r="O256" s="1"/>
      <c r="S256" s="1"/>
      <c r="AD256" s="1"/>
    </row>
    <row r="257" spans="1:30" ht="15.75" customHeight="1">
      <c r="A257" s="1"/>
      <c r="B257" s="2"/>
      <c r="C257" s="1"/>
      <c r="D257" s="1"/>
      <c r="E257" s="1"/>
      <c r="F257" s="1"/>
      <c r="I257" s="3"/>
      <c r="L257" s="1"/>
      <c r="N257" s="1"/>
      <c r="O257" s="1"/>
      <c r="S257" s="1"/>
      <c r="AD257" s="1"/>
    </row>
    <row r="258" spans="1:30" ht="15.75" customHeight="1">
      <c r="A258" s="1"/>
      <c r="B258" s="2"/>
      <c r="C258" s="1"/>
      <c r="D258" s="1"/>
      <c r="E258" s="1"/>
      <c r="F258" s="1"/>
      <c r="I258" s="3"/>
      <c r="L258" s="1"/>
      <c r="N258" s="1"/>
      <c r="O258" s="1"/>
      <c r="S258" s="1"/>
      <c r="AD258" s="1"/>
    </row>
    <row r="259" spans="1:30" ht="15.75" customHeight="1">
      <c r="A259" s="1"/>
      <c r="B259" s="2"/>
      <c r="C259" s="1"/>
      <c r="D259" s="1"/>
      <c r="E259" s="1"/>
      <c r="F259" s="1"/>
      <c r="I259" s="3"/>
      <c r="L259" s="1"/>
      <c r="N259" s="1"/>
      <c r="O259" s="1"/>
      <c r="S259" s="1"/>
      <c r="AD259" s="1"/>
    </row>
    <row r="260" spans="1:30" ht="15.75" customHeight="1">
      <c r="A260" s="1"/>
      <c r="B260" s="2"/>
      <c r="C260" s="1"/>
      <c r="D260" s="1"/>
      <c r="E260" s="1"/>
      <c r="F260" s="1"/>
      <c r="I260" s="3"/>
      <c r="L260" s="1"/>
      <c r="N260" s="1"/>
      <c r="O260" s="1"/>
      <c r="S260" s="1"/>
      <c r="AD260" s="1"/>
    </row>
    <row r="261" spans="1:30" ht="15.75" customHeight="1">
      <c r="A261" s="1"/>
      <c r="B261" s="2"/>
      <c r="C261" s="1"/>
      <c r="D261" s="1"/>
      <c r="E261" s="1"/>
      <c r="F261" s="1"/>
      <c r="I261" s="3"/>
      <c r="L261" s="1"/>
      <c r="N261" s="1"/>
      <c r="O261" s="1"/>
      <c r="S261" s="1"/>
      <c r="AD261" s="1"/>
    </row>
    <row r="262" spans="1:30" ht="15.75" customHeight="1">
      <c r="A262" s="1"/>
      <c r="B262" s="2"/>
      <c r="C262" s="1"/>
      <c r="D262" s="1"/>
      <c r="E262" s="1"/>
      <c r="F262" s="1"/>
      <c r="I262" s="3"/>
      <c r="L262" s="1"/>
      <c r="N262" s="1"/>
      <c r="O262" s="1"/>
      <c r="S262" s="1"/>
      <c r="AD262" s="1"/>
    </row>
    <row r="263" spans="1:30" ht="15.75" customHeight="1">
      <c r="A263" s="1"/>
      <c r="B263" s="2"/>
      <c r="C263" s="1"/>
      <c r="D263" s="1"/>
      <c r="E263" s="1"/>
      <c r="F263" s="1"/>
      <c r="I263" s="3"/>
      <c r="L263" s="1"/>
      <c r="N263" s="1"/>
      <c r="O263" s="1"/>
      <c r="S263" s="1"/>
      <c r="AD263" s="1"/>
    </row>
    <row r="264" spans="1:30" ht="15.75" customHeight="1">
      <c r="A264" s="1"/>
      <c r="B264" s="2"/>
      <c r="C264" s="1"/>
      <c r="D264" s="1"/>
      <c r="E264" s="1"/>
      <c r="F264" s="1"/>
      <c r="I264" s="3"/>
      <c r="L264" s="1"/>
      <c r="N264" s="1"/>
      <c r="O264" s="1"/>
      <c r="S264" s="1"/>
      <c r="AD264" s="1"/>
    </row>
    <row r="265" spans="1:30" ht="15.75" customHeight="1">
      <c r="A265" s="1"/>
      <c r="B265" s="2"/>
      <c r="C265" s="1"/>
      <c r="D265" s="1"/>
      <c r="E265" s="1"/>
      <c r="F265" s="1"/>
      <c r="I265" s="3"/>
      <c r="L265" s="1"/>
      <c r="N265" s="1"/>
      <c r="O265" s="1"/>
      <c r="S265" s="1"/>
      <c r="AD265" s="1"/>
    </row>
    <row r="266" spans="1:30" ht="15.75" customHeight="1">
      <c r="A266" s="1"/>
      <c r="B266" s="2"/>
      <c r="C266" s="1"/>
      <c r="D266" s="1"/>
      <c r="E266" s="1"/>
      <c r="F266" s="1"/>
      <c r="I266" s="3"/>
      <c r="L266" s="1"/>
      <c r="N266" s="1"/>
      <c r="O266" s="1"/>
      <c r="S266" s="1"/>
      <c r="AD266" s="1"/>
    </row>
    <row r="267" spans="1:30" ht="15.75" customHeight="1">
      <c r="A267" s="1"/>
      <c r="B267" s="2"/>
      <c r="C267" s="1"/>
      <c r="D267" s="1"/>
      <c r="E267" s="1"/>
      <c r="F267" s="1"/>
      <c r="I267" s="3"/>
      <c r="L267" s="1"/>
      <c r="N267" s="1"/>
      <c r="O267" s="1"/>
      <c r="S267" s="1"/>
      <c r="AD267" s="1"/>
    </row>
    <row r="268" spans="1:30" ht="15.75" customHeight="1">
      <c r="A268" s="1"/>
      <c r="B268" s="2"/>
      <c r="C268" s="1"/>
      <c r="D268" s="1"/>
      <c r="E268" s="1"/>
      <c r="F268" s="1"/>
      <c r="I268" s="3"/>
      <c r="L268" s="1"/>
      <c r="N268" s="1"/>
      <c r="O268" s="1"/>
      <c r="S268" s="1"/>
      <c r="AD268" s="1"/>
    </row>
    <row r="269" spans="1:30" ht="15.75" customHeight="1">
      <c r="A269" s="1"/>
      <c r="B269" s="2"/>
      <c r="C269" s="1"/>
      <c r="D269" s="1"/>
      <c r="E269" s="1"/>
      <c r="F269" s="1"/>
      <c r="I269" s="3"/>
      <c r="L269" s="1"/>
      <c r="N269" s="1"/>
      <c r="O269" s="1"/>
      <c r="S269" s="1"/>
      <c r="AD269" s="1"/>
    </row>
    <row r="270" spans="1:30" ht="15.75" customHeight="1">
      <c r="A270" s="1"/>
      <c r="B270" s="2"/>
      <c r="C270" s="1"/>
      <c r="D270" s="1"/>
      <c r="E270" s="1"/>
      <c r="F270" s="1"/>
      <c r="I270" s="3"/>
      <c r="L270" s="1"/>
      <c r="N270" s="1"/>
      <c r="O270" s="1"/>
      <c r="S270" s="1"/>
      <c r="AD270" s="1"/>
    </row>
    <row r="271" spans="1:30" ht="15.75" customHeight="1">
      <c r="A271" s="1"/>
      <c r="B271" s="2"/>
      <c r="C271" s="1"/>
      <c r="D271" s="1"/>
      <c r="E271" s="1"/>
      <c r="F271" s="1"/>
      <c r="I271" s="3"/>
      <c r="L271" s="1"/>
      <c r="N271" s="1"/>
      <c r="O271" s="1"/>
      <c r="S271" s="1"/>
      <c r="AD271" s="1"/>
    </row>
    <row r="272" spans="1:30" ht="15.75" customHeight="1">
      <c r="A272" s="1"/>
      <c r="B272" s="2"/>
      <c r="C272" s="1"/>
      <c r="D272" s="1"/>
      <c r="E272" s="1"/>
      <c r="F272" s="1"/>
      <c r="I272" s="3"/>
      <c r="L272" s="1"/>
      <c r="N272" s="1"/>
      <c r="O272" s="1"/>
      <c r="S272" s="1"/>
      <c r="AD272" s="1"/>
    </row>
    <row r="273" spans="1:30" ht="15.75" customHeight="1">
      <c r="A273" s="1"/>
      <c r="B273" s="2"/>
      <c r="C273" s="1"/>
      <c r="D273" s="1"/>
      <c r="E273" s="1"/>
      <c r="F273" s="1"/>
      <c r="I273" s="3"/>
      <c r="L273" s="1"/>
      <c r="N273" s="1"/>
      <c r="O273" s="1"/>
      <c r="S273" s="1"/>
      <c r="AD273" s="1"/>
    </row>
    <row r="274" spans="1:30" ht="15.75" customHeight="1">
      <c r="A274" s="1"/>
      <c r="B274" s="2"/>
      <c r="C274" s="1"/>
      <c r="D274" s="1"/>
      <c r="E274" s="1"/>
      <c r="F274" s="1"/>
      <c r="I274" s="3"/>
      <c r="L274" s="1"/>
      <c r="N274" s="1"/>
      <c r="O274" s="1"/>
      <c r="S274" s="1"/>
      <c r="AD274" s="1"/>
    </row>
    <row r="275" spans="1:30" ht="15.75" customHeight="1">
      <c r="A275" s="1"/>
      <c r="B275" s="2"/>
      <c r="C275" s="1"/>
      <c r="D275" s="1"/>
      <c r="E275" s="1"/>
      <c r="F275" s="1"/>
      <c r="I275" s="3"/>
      <c r="L275" s="1"/>
      <c r="N275" s="1"/>
      <c r="O275" s="1"/>
      <c r="S275" s="1"/>
      <c r="AD275" s="1"/>
    </row>
    <row r="276" spans="1:30" ht="15.75" customHeight="1">
      <c r="A276" s="1"/>
      <c r="B276" s="2"/>
      <c r="C276" s="1"/>
      <c r="D276" s="1"/>
      <c r="E276" s="1"/>
      <c r="F276" s="1"/>
      <c r="I276" s="3"/>
      <c r="L276" s="1"/>
      <c r="N276" s="1"/>
      <c r="O276" s="1"/>
      <c r="S276" s="1"/>
      <c r="AD276" s="1"/>
    </row>
    <row r="277" spans="1:30" ht="15.75" customHeight="1">
      <c r="A277" s="1"/>
      <c r="B277" s="2"/>
      <c r="C277" s="1"/>
      <c r="D277" s="1"/>
      <c r="E277" s="1"/>
      <c r="F277" s="1"/>
      <c r="I277" s="3"/>
      <c r="L277" s="1"/>
      <c r="N277" s="1"/>
      <c r="O277" s="1"/>
      <c r="S277" s="1"/>
      <c r="AD277" s="1"/>
    </row>
    <row r="278" spans="1:30" ht="15.75" customHeight="1">
      <c r="A278" s="1"/>
      <c r="B278" s="2"/>
      <c r="C278" s="1"/>
      <c r="D278" s="1"/>
      <c r="E278" s="1"/>
      <c r="F278" s="1"/>
      <c r="I278" s="3"/>
      <c r="L278" s="1"/>
      <c r="N278" s="1"/>
      <c r="O278" s="1"/>
      <c r="S278" s="1"/>
      <c r="AD278" s="1"/>
    </row>
    <row r="279" spans="1:30" ht="15.75" customHeight="1">
      <c r="A279" s="1"/>
      <c r="B279" s="2"/>
      <c r="C279" s="1"/>
      <c r="D279" s="1"/>
      <c r="E279" s="1"/>
      <c r="F279" s="1"/>
      <c r="I279" s="3"/>
      <c r="L279" s="1"/>
      <c r="N279" s="1"/>
      <c r="O279" s="1"/>
      <c r="S279" s="1"/>
      <c r="AD279" s="1"/>
    </row>
    <row r="280" spans="1:30" ht="15.75" customHeight="1">
      <c r="A280" s="1"/>
      <c r="B280" s="2"/>
      <c r="C280" s="1"/>
      <c r="D280" s="1"/>
      <c r="E280" s="1"/>
      <c r="F280" s="1"/>
      <c r="I280" s="3"/>
      <c r="L280" s="1"/>
      <c r="N280" s="1"/>
      <c r="O280" s="1"/>
      <c r="S280" s="1"/>
      <c r="AD280" s="1"/>
    </row>
    <row r="281" spans="1:30" ht="15.75" customHeight="1">
      <c r="A281" s="1"/>
      <c r="B281" s="2"/>
      <c r="C281" s="1"/>
      <c r="D281" s="1"/>
      <c r="E281" s="1"/>
      <c r="F281" s="1"/>
      <c r="I281" s="3"/>
      <c r="L281" s="1"/>
      <c r="N281" s="1"/>
      <c r="O281" s="1"/>
      <c r="S281" s="1"/>
      <c r="AD281" s="1"/>
    </row>
    <row r="282" spans="1:30" ht="15.75" customHeight="1">
      <c r="A282" s="1"/>
      <c r="B282" s="2"/>
      <c r="C282" s="1"/>
      <c r="D282" s="1"/>
      <c r="E282" s="1"/>
      <c r="F282" s="1"/>
      <c r="I282" s="3"/>
      <c r="L282" s="1"/>
      <c r="N282" s="1"/>
      <c r="O282" s="1"/>
      <c r="S282" s="1"/>
      <c r="AD282" s="1"/>
    </row>
    <row r="283" spans="1:30" ht="15.75" customHeight="1">
      <c r="A283" s="1"/>
      <c r="B283" s="2"/>
      <c r="C283" s="1"/>
      <c r="D283" s="1"/>
      <c r="E283" s="1"/>
      <c r="F283" s="1"/>
      <c r="I283" s="3"/>
      <c r="L283" s="1"/>
      <c r="N283" s="1"/>
      <c r="O283" s="1"/>
      <c r="S283" s="1"/>
      <c r="AD283" s="1"/>
    </row>
    <row r="284" spans="1:30" ht="15.75" customHeight="1">
      <c r="A284" s="1"/>
      <c r="B284" s="2"/>
      <c r="C284" s="1"/>
      <c r="D284" s="1"/>
      <c r="E284" s="1"/>
      <c r="F284" s="1"/>
      <c r="I284" s="3"/>
      <c r="L284" s="1"/>
      <c r="N284" s="1"/>
      <c r="O284" s="1"/>
      <c r="S284" s="1"/>
      <c r="AD284" s="1"/>
    </row>
    <row r="285" spans="1:30" ht="15.75" customHeight="1">
      <c r="A285" s="1"/>
      <c r="B285" s="2"/>
      <c r="C285" s="1"/>
      <c r="D285" s="1"/>
      <c r="E285" s="1"/>
      <c r="F285" s="1"/>
      <c r="I285" s="3"/>
      <c r="L285" s="1"/>
      <c r="N285" s="1"/>
      <c r="O285" s="1"/>
      <c r="S285" s="1"/>
      <c r="AD285" s="1"/>
    </row>
    <row r="286" spans="1:30" ht="15.75" customHeight="1">
      <c r="A286" s="1"/>
      <c r="B286" s="2"/>
      <c r="C286" s="1"/>
      <c r="D286" s="1"/>
      <c r="E286" s="1"/>
      <c r="F286" s="1"/>
      <c r="I286" s="3"/>
      <c r="L286" s="1"/>
      <c r="N286" s="1"/>
      <c r="O286" s="1"/>
      <c r="S286" s="1"/>
      <c r="AD286" s="1"/>
    </row>
    <row r="287" spans="1:30" ht="15.75" customHeight="1">
      <c r="A287" s="1"/>
      <c r="B287" s="2"/>
      <c r="C287" s="1"/>
      <c r="D287" s="1"/>
      <c r="E287" s="1"/>
      <c r="F287" s="1"/>
      <c r="I287" s="3"/>
      <c r="L287" s="1"/>
      <c r="N287" s="1"/>
      <c r="O287" s="1"/>
      <c r="S287" s="1"/>
      <c r="AD287" s="1"/>
    </row>
    <row r="288" spans="1:30" ht="15.75" customHeight="1">
      <c r="A288" s="1"/>
      <c r="B288" s="2"/>
      <c r="C288" s="1"/>
      <c r="D288" s="1"/>
      <c r="E288" s="1"/>
      <c r="F288" s="1"/>
      <c r="I288" s="3"/>
      <c r="L288" s="1"/>
      <c r="N288" s="1"/>
      <c r="O288" s="1"/>
      <c r="S288" s="1"/>
      <c r="AD288" s="1"/>
    </row>
    <row r="289" spans="1:30" ht="15.75" customHeight="1">
      <c r="A289" s="1"/>
      <c r="B289" s="2"/>
      <c r="C289" s="1"/>
      <c r="D289" s="1"/>
      <c r="E289" s="1"/>
      <c r="F289" s="1"/>
      <c r="I289" s="3"/>
      <c r="L289" s="1"/>
      <c r="N289" s="1"/>
      <c r="O289" s="1"/>
      <c r="S289" s="1"/>
      <c r="AD289" s="1"/>
    </row>
    <row r="290" spans="1:30" ht="15.75" customHeight="1">
      <c r="A290" s="1"/>
      <c r="B290" s="2"/>
      <c r="C290" s="1"/>
      <c r="D290" s="1"/>
      <c r="E290" s="1"/>
      <c r="F290" s="1"/>
      <c r="I290" s="3"/>
      <c r="L290" s="1"/>
      <c r="N290" s="1"/>
      <c r="O290" s="1"/>
      <c r="S290" s="1"/>
      <c r="AD290" s="1"/>
    </row>
    <row r="291" spans="1:30" ht="15.75" customHeight="1">
      <c r="A291" s="1"/>
      <c r="B291" s="2"/>
      <c r="C291" s="1"/>
      <c r="D291" s="1"/>
      <c r="E291" s="1"/>
      <c r="F291" s="1"/>
      <c r="I291" s="3"/>
      <c r="L291" s="1"/>
      <c r="N291" s="1"/>
      <c r="O291" s="1"/>
      <c r="S291" s="1"/>
      <c r="AD291" s="1"/>
    </row>
    <row r="292" spans="1:30" ht="15.75" customHeight="1">
      <c r="A292" s="1"/>
      <c r="B292" s="2"/>
      <c r="C292" s="1"/>
      <c r="D292" s="1"/>
      <c r="E292" s="1"/>
      <c r="F292" s="1"/>
      <c r="I292" s="3"/>
      <c r="L292" s="1"/>
      <c r="N292" s="1"/>
      <c r="O292" s="1"/>
      <c r="S292" s="1"/>
      <c r="AD292" s="1"/>
    </row>
    <row r="293" spans="1:30" ht="15.75" customHeight="1">
      <c r="A293" s="1"/>
      <c r="B293" s="2"/>
      <c r="C293" s="1"/>
      <c r="D293" s="1"/>
      <c r="E293" s="1"/>
      <c r="F293" s="1"/>
      <c r="I293" s="3"/>
      <c r="L293" s="1"/>
      <c r="N293" s="1"/>
      <c r="O293" s="1"/>
      <c r="S293" s="1"/>
      <c r="AD293" s="1"/>
    </row>
    <row r="294" spans="1:30" ht="15.75" customHeight="1">
      <c r="A294" s="1"/>
      <c r="B294" s="2"/>
      <c r="C294" s="1"/>
      <c r="D294" s="1"/>
      <c r="E294" s="1"/>
      <c r="F294" s="1"/>
      <c r="I294" s="3"/>
      <c r="L294" s="1"/>
      <c r="N294" s="1"/>
      <c r="O294" s="1"/>
      <c r="S294" s="1"/>
      <c r="AD294" s="1"/>
    </row>
    <row r="295" spans="1:30" ht="15.75" customHeight="1">
      <c r="A295" s="1"/>
      <c r="B295" s="2"/>
      <c r="C295" s="1"/>
      <c r="D295" s="1"/>
      <c r="E295" s="1"/>
      <c r="F295" s="1"/>
      <c r="I295" s="3"/>
      <c r="L295" s="1"/>
      <c r="N295" s="1"/>
      <c r="O295" s="1"/>
      <c r="S295" s="1"/>
      <c r="AD295" s="1"/>
    </row>
    <row r="296" spans="1:30" ht="15.75" customHeight="1">
      <c r="A296" s="1"/>
      <c r="B296" s="2"/>
      <c r="C296" s="1"/>
      <c r="D296" s="1"/>
      <c r="E296" s="1"/>
      <c r="F296" s="1"/>
      <c r="I296" s="3"/>
      <c r="L296" s="1"/>
      <c r="N296" s="1"/>
      <c r="O296" s="1"/>
      <c r="S296" s="1"/>
      <c r="AD296" s="1"/>
    </row>
    <row r="297" spans="1:30" ht="15.75" customHeight="1">
      <c r="A297" s="1"/>
      <c r="B297" s="2"/>
      <c r="C297" s="1"/>
      <c r="D297" s="1"/>
      <c r="E297" s="1"/>
      <c r="F297" s="1"/>
      <c r="I297" s="3"/>
      <c r="L297" s="1"/>
      <c r="N297" s="1"/>
      <c r="O297" s="1"/>
      <c r="S297" s="1"/>
      <c r="AD297" s="1"/>
    </row>
    <row r="298" spans="1:30" ht="15.75" customHeight="1">
      <c r="A298" s="1"/>
      <c r="B298" s="2"/>
      <c r="C298" s="1"/>
      <c r="D298" s="1"/>
      <c r="E298" s="1"/>
      <c r="F298" s="1"/>
      <c r="I298" s="3"/>
      <c r="L298" s="1"/>
      <c r="N298" s="1"/>
      <c r="O298" s="1"/>
      <c r="S298" s="1"/>
      <c r="AD298" s="1"/>
    </row>
    <row r="299" spans="1:30" ht="15.75" customHeight="1">
      <c r="A299" s="1"/>
      <c r="B299" s="2"/>
      <c r="C299" s="1"/>
      <c r="D299" s="1"/>
      <c r="E299" s="1"/>
      <c r="F299" s="1"/>
      <c r="I299" s="3"/>
      <c r="L299" s="1"/>
      <c r="N299" s="1"/>
      <c r="O299" s="1"/>
      <c r="S299" s="1"/>
      <c r="AD299" s="1"/>
    </row>
    <row r="300" spans="1:30" ht="15.75" customHeight="1">
      <c r="A300" s="1"/>
      <c r="B300" s="2"/>
      <c r="C300" s="1"/>
      <c r="D300" s="1"/>
      <c r="E300" s="1"/>
      <c r="F300" s="1"/>
      <c r="I300" s="3"/>
      <c r="L300" s="1"/>
      <c r="N300" s="1"/>
      <c r="O300" s="1"/>
      <c r="S300" s="1"/>
      <c r="AD300" s="1"/>
    </row>
    <row r="301" spans="1:30" ht="15.75" customHeight="1">
      <c r="A301" s="1"/>
      <c r="B301" s="2"/>
      <c r="C301" s="1"/>
      <c r="D301" s="1"/>
      <c r="E301" s="1"/>
      <c r="F301" s="1"/>
      <c r="I301" s="3"/>
      <c r="L301" s="1"/>
      <c r="N301" s="1"/>
      <c r="O301" s="1"/>
      <c r="S301" s="1"/>
      <c r="AD301" s="1"/>
    </row>
    <row r="302" spans="1:30" ht="15.75" customHeight="1">
      <c r="A302" s="1"/>
      <c r="B302" s="2"/>
      <c r="C302" s="1"/>
      <c r="D302" s="1"/>
      <c r="E302" s="1"/>
      <c r="F302" s="1"/>
      <c r="I302" s="3"/>
      <c r="L302" s="1"/>
      <c r="N302" s="1"/>
      <c r="O302" s="1"/>
      <c r="S302" s="1"/>
      <c r="AD302" s="1"/>
    </row>
    <row r="303" spans="1:30" ht="15.75" customHeight="1">
      <c r="A303" s="1"/>
      <c r="B303" s="2"/>
      <c r="C303" s="1"/>
      <c r="D303" s="1"/>
      <c r="E303" s="1"/>
      <c r="F303" s="1"/>
      <c r="I303" s="3"/>
      <c r="L303" s="1"/>
      <c r="N303" s="1"/>
      <c r="O303" s="1"/>
      <c r="S303" s="1"/>
      <c r="AD303" s="1"/>
    </row>
    <row r="304" spans="1:30" ht="15.75" customHeight="1">
      <c r="A304" s="1"/>
      <c r="B304" s="2"/>
      <c r="C304" s="1"/>
      <c r="D304" s="1"/>
      <c r="E304" s="1"/>
      <c r="F304" s="1"/>
      <c r="I304" s="3"/>
      <c r="L304" s="1"/>
      <c r="N304" s="1"/>
      <c r="O304" s="1"/>
      <c r="S304" s="1"/>
      <c r="AD304" s="1"/>
    </row>
    <row r="305" spans="1:30" ht="15.75" customHeight="1">
      <c r="A305" s="1"/>
      <c r="B305" s="2"/>
      <c r="C305" s="1"/>
      <c r="D305" s="1"/>
      <c r="E305" s="1"/>
      <c r="F305" s="1"/>
      <c r="I305" s="3"/>
      <c r="L305" s="1"/>
      <c r="N305" s="1"/>
      <c r="O305" s="1"/>
      <c r="S305" s="1"/>
      <c r="AD305" s="1"/>
    </row>
    <row r="306" spans="1:30" ht="15.75" customHeight="1">
      <c r="A306" s="1"/>
      <c r="B306" s="2"/>
      <c r="C306" s="1"/>
      <c r="D306" s="1"/>
      <c r="E306" s="1"/>
      <c r="F306" s="1"/>
      <c r="I306" s="3"/>
      <c r="L306" s="1"/>
      <c r="N306" s="1"/>
      <c r="O306" s="1"/>
      <c r="S306" s="1"/>
      <c r="AD306" s="1"/>
    </row>
    <row r="307" spans="1:30" ht="15.75" customHeight="1">
      <c r="A307" s="1"/>
      <c r="B307" s="2"/>
      <c r="C307" s="1"/>
      <c r="D307" s="1"/>
      <c r="E307" s="1"/>
      <c r="F307" s="1"/>
      <c r="I307" s="3"/>
      <c r="L307" s="1"/>
      <c r="N307" s="1"/>
      <c r="O307" s="1"/>
      <c r="S307" s="1"/>
      <c r="AD307" s="1"/>
    </row>
    <row r="308" spans="1:30" ht="15.75" customHeight="1">
      <c r="A308" s="1"/>
      <c r="B308" s="2"/>
      <c r="C308" s="1"/>
      <c r="D308" s="1"/>
      <c r="E308" s="1"/>
      <c r="F308" s="1"/>
      <c r="I308" s="3"/>
      <c r="L308" s="1"/>
      <c r="N308" s="1"/>
      <c r="O308" s="1"/>
      <c r="S308" s="1"/>
      <c r="AD308" s="1"/>
    </row>
    <row r="309" spans="1:30" ht="15.75" customHeight="1">
      <c r="A309" s="1"/>
      <c r="B309" s="2"/>
      <c r="C309" s="1"/>
      <c r="D309" s="1"/>
      <c r="E309" s="1"/>
      <c r="F309" s="1"/>
      <c r="I309" s="3"/>
      <c r="L309" s="1"/>
      <c r="N309" s="1"/>
      <c r="O309" s="1"/>
      <c r="S309" s="1"/>
      <c r="AD309" s="1"/>
    </row>
    <row r="310" spans="1:30" ht="15.75" customHeight="1">
      <c r="A310" s="1"/>
      <c r="B310" s="2"/>
      <c r="C310" s="1"/>
      <c r="D310" s="1"/>
      <c r="E310" s="1"/>
      <c r="F310" s="1"/>
      <c r="I310" s="3"/>
      <c r="L310" s="1"/>
      <c r="N310" s="1"/>
      <c r="O310" s="1"/>
      <c r="S310" s="1"/>
      <c r="AD310" s="1"/>
    </row>
    <row r="311" spans="1:30" ht="15.75" customHeight="1">
      <c r="A311" s="1"/>
      <c r="B311" s="2"/>
      <c r="C311" s="1"/>
      <c r="D311" s="1"/>
      <c r="E311" s="1"/>
      <c r="F311" s="1"/>
      <c r="I311" s="3"/>
      <c r="L311" s="1"/>
      <c r="N311" s="1"/>
      <c r="O311" s="1"/>
      <c r="S311" s="1"/>
      <c r="AD311" s="1"/>
    </row>
    <row r="312" spans="1:30" ht="15.75" customHeight="1">
      <c r="A312" s="1"/>
      <c r="B312" s="2"/>
      <c r="C312" s="1"/>
      <c r="D312" s="1"/>
      <c r="E312" s="1"/>
      <c r="F312" s="1"/>
      <c r="I312" s="3"/>
      <c r="L312" s="1"/>
      <c r="N312" s="1"/>
      <c r="O312" s="1"/>
      <c r="S312" s="1"/>
      <c r="AD312" s="1"/>
    </row>
    <row r="313" spans="1:30" ht="15.75" customHeight="1">
      <c r="A313" s="1"/>
      <c r="B313" s="2"/>
      <c r="C313" s="1"/>
      <c r="D313" s="1"/>
      <c r="E313" s="1"/>
      <c r="F313" s="1"/>
      <c r="I313" s="3"/>
      <c r="L313" s="1"/>
      <c r="N313" s="1"/>
      <c r="O313" s="1"/>
      <c r="S313" s="1"/>
      <c r="AD313" s="1"/>
    </row>
    <row r="314" spans="1:30" ht="15.75" customHeight="1">
      <c r="A314" s="1"/>
      <c r="B314" s="2"/>
      <c r="C314" s="1"/>
      <c r="D314" s="1"/>
      <c r="E314" s="1"/>
      <c r="F314" s="1"/>
      <c r="I314" s="3"/>
      <c r="L314" s="1"/>
      <c r="N314" s="1"/>
      <c r="O314" s="1"/>
      <c r="S314" s="1"/>
      <c r="AD314" s="1"/>
    </row>
    <row r="315" spans="1:30" ht="15.75" customHeight="1">
      <c r="A315" s="1"/>
      <c r="B315" s="2"/>
      <c r="C315" s="1"/>
      <c r="D315" s="1"/>
      <c r="E315" s="1"/>
      <c r="F315" s="1"/>
      <c r="I315" s="3"/>
      <c r="L315" s="1"/>
      <c r="N315" s="1"/>
      <c r="O315" s="1"/>
      <c r="S315" s="1"/>
      <c r="AD315" s="1"/>
    </row>
    <row r="316" spans="1:30" ht="15.75" customHeight="1">
      <c r="A316" s="1"/>
      <c r="B316" s="2"/>
      <c r="C316" s="1"/>
      <c r="D316" s="1"/>
      <c r="E316" s="1"/>
      <c r="F316" s="1"/>
      <c r="I316" s="3"/>
      <c r="L316" s="1"/>
      <c r="N316" s="1"/>
      <c r="O316" s="1"/>
      <c r="S316" s="1"/>
      <c r="AD316" s="1"/>
    </row>
    <row r="317" spans="1:30" ht="15.75" customHeight="1">
      <c r="A317" s="1"/>
      <c r="B317" s="2"/>
      <c r="C317" s="1"/>
      <c r="D317" s="1"/>
      <c r="E317" s="1"/>
      <c r="F317" s="1"/>
      <c r="I317" s="3"/>
      <c r="L317" s="1"/>
      <c r="N317" s="1"/>
      <c r="O317" s="1"/>
      <c r="S317" s="1"/>
      <c r="AD317" s="1"/>
    </row>
    <row r="318" spans="1:30" ht="15.75" customHeight="1">
      <c r="A318" s="1"/>
      <c r="B318" s="2"/>
      <c r="C318" s="1"/>
      <c r="D318" s="1"/>
      <c r="E318" s="1"/>
      <c r="F318" s="1"/>
      <c r="I318" s="3"/>
      <c r="L318" s="1"/>
      <c r="N318" s="1"/>
      <c r="O318" s="1"/>
      <c r="S318" s="1"/>
      <c r="AD318" s="1"/>
    </row>
    <row r="319" spans="1:30" ht="15.75" customHeight="1">
      <c r="A319" s="1"/>
      <c r="B319" s="2"/>
      <c r="C319" s="1"/>
      <c r="D319" s="1"/>
      <c r="E319" s="1"/>
      <c r="F319" s="1"/>
      <c r="I319" s="3"/>
      <c r="L319" s="1"/>
      <c r="N319" s="1"/>
      <c r="O319" s="1"/>
      <c r="S319" s="1"/>
      <c r="AD319" s="1"/>
    </row>
    <row r="320" spans="1:30" ht="15.75" customHeight="1">
      <c r="A320" s="1"/>
      <c r="B320" s="2"/>
      <c r="C320" s="1"/>
      <c r="D320" s="1"/>
      <c r="E320" s="1"/>
      <c r="F320" s="1"/>
      <c r="I320" s="3"/>
      <c r="L320" s="1"/>
      <c r="N320" s="1"/>
      <c r="O320" s="1"/>
      <c r="S320" s="1"/>
      <c r="AD320" s="1"/>
    </row>
    <row r="321" spans="1:30" ht="15.75" customHeight="1">
      <c r="A321" s="1"/>
      <c r="B321" s="2"/>
      <c r="C321" s="1"/>
      <c r="D321" s="1"/>
      <c r="E321" s="1"/>
      <c r="F321" s="1"/>
      <c r="I321" s="3"/>
      <c r="L321" s="1"/>
      <c r="N321" s="1"/>
      <c r="O321" s="1"/>
      <c r="S321" s="1"/>
      <c r="AD321" s="1"/>
    </row>
    <row r="322" spans="1:30" ht="15.75" customHeight="1">
      <c r="A322" s="1"/>
      <c r="B322" s="2"/>
      <c r="C322" s="1"/>
      <c r="D322" s="1"/>
      <c r="E322" s="1"/>
      <c r="F322" s="1"/>
      <c r="I322" s="3"/>
      <c r="L322" s="1"/>
      <c r="N322" s="1"/>
      <c r="O322" s="1"/>
      <c r="S322" s="1"/>
      <c r="AD322" s="1"/>
    </row>
    <row r="323" spans="1:30" ht="15.75" customHeight="1">
      <c r="A323" s="1"/>
      <c r="B323" s="2"/>
      <c r="C323" s="1"/>
      <c r="D323" s="1"/>
      <c r="E323" s="1"/>
      <c r="F323" s="1"/>
      <c r="I323" s="3"/>
      <c r="L323" s="1"/>
      <c r="N323" s="1"/>
      <c r="O323" s="1"/>
      <c r="S323" s="1"/>
      <c r="AD323" s="1"/>
    </row>
    <row r="324" spans="1:30" ht="15.75" customHeight="1">
      <c r="A324" s="1"/>
      <c r="B324" s="2"/>
      <c r="C324" s="1"/>
      <c r="D324" s="1"/>
      <c r="E324" s="1"/>
      <c r="F324" s="1"/>
      <c r="I324" s="3"/>
      <c r="L324" s="1"/>
      <c r="N324" s="1"/>
      <c r="O324" s="1"/>
      <c r="S324" s="1"/>
      <c r="AD324" s="1"/>
    </row>
    <row r="325" spans="1:30" ht="15.75" customHeight="1">
      <c r="A325" s="1"/>
      <c r="B325" s="2"/>
      <c r="C325" s="1"/>
      <c r="D325" s="1"/>
      <c r="E325" s="1"/>
      <c r="F325" s="1"/>
      <c r="I325" s="3"/>
      <c r="L325" s="1"/>
      <c r="N325" s="1"/>
      <c r="O325" s="1"/>
      <c r="S325" s="1"/>
      <c r="AD325" s="1"/>
    </row>
    <row r="326" spans="1:30" ht="15.75" customHeight="1">
      <c r="A326" s="1"/>
      <c r="B326" s="2"/>
      <c r="C326" s="1"/>
      <c r="D326" s="1"/>
      <c r="E326" s="1"/>
      <c r="F326" s="1"/>
      <c r="I326" s="3"/>
      <c r="L326" s="1"/>
      <c r="N326" s="1"/>
      <c r="O326" s="1"/>
      <c r="S326" s="1"/>
      <c r="AD326" s="1"/>
    </row>
    <row r="327" spans="1:30" ht="15.75" customHeight="1">
      <c r="A327" s="1"/>
      <c r="B327" s="2"/>
      <c r="C327" s="1"/>
      <c r="D327" s="1"/>
      <c r="E327" s="1"/>
      <c r="F327" s="1"/>
      <c r="I327" s="3"/>
      <c r="L327" s="1"/>
      <c r="N327" s="1"/>
      <c r="O327" s="1"/>
      <c r="S327" s="1"/>
      <c r="AD327" s="1"/>
    </row>
    <row r="328" spans="1:30" ht="15.75" customHeight="1">
      <c r="A328" s="1"/>
      <c r="B328" s="2"/>
      <c r="C328" s="1"/>
      <c r="D328" s="1"/>
      <c r="E328" s="1"/>
      <c r="F328" s="1"/>
      <c r="I328" s="3"/>
      <c r="L328" s="1"/>
      <c r="N328" s="1"/>
      <c r="O328" s="1"/>
      <c r="S328" s="1"/>
      <c r="AD328" s="1"/>
    </row>
    <row r="329" spans="1:30" ht="15.75" customHeight="1">
      <c r="A329" s="1"/>
      <c r="B329" s="2"/>
      <c r="C329" s="1"/>
      <c r="D329" s="1"/>
      <c r="E329" s="1"/>
      <c r="F329" s="1"/>
      <c r="I329" s="3"/>
      <c r="L329" s="1"/>
      <c r="N329" s="1"/>
      <c r="O329" s="1"/>
      <c r="S329" s="1"/>
      <c r="AD329" s="1"/>
    </row>
    <row r="330" spans="1:30" ht="15.75" customHeight="1">
      <c r="A330" s="1"/>
      <c r="B330" s="2"/>
      <c r="C330" s="1"/>
      <c r="D330" s="1"/>
      <c r="E330" s="1"/>
      <c r="F330" s="1"/>
      <c r="I330" s="3"/>
      <c r="L330" s="1"/>
      <c r="N330" s="1"/>
      <c r="O330" s="1"/>
      <c r="S330" s="1"/>
      <c r="AD330" s="1"/>
    </row>
    <row r="331" spans="1:30" ht="15.75" customHeight="1">
      <c r="A331" s="1"/>
      <c r="B331" s="2"/>
      <c r="C331" s="1"/>
      <c r="D331" s="1"/>
      <c r="E331" s="1"/>
      <c r="F331" s="1"/>
      <c r="I331" s="3"/>
      <c r="L331" s="1"/>
      <c r="N331" s="1"/>
      <c r="O331" s="1"/>
      <c r="S331" s="1"/>
      <c r="AD331" s="1"/>
    </row>
    <row r="332" spans="1:30" ht="15.75" customHeight="1">
      <c r="A332" s="1"/>
      <c r="B332" s="2"/>
      <c r="C332" s="1"/>
      <c r="D332" s="1"/>
      <c r="E332" s="1"/>
      <c r="F332" s="1"/>
      <c r="I332" s="3"/>
      <c r="L332" s="1"/>
      <c r="N332" s="1"/>
      <c r="O332" s="1"/>
      <c r="S332" s="1"/>
      <c r="AD332" s="1"/>
    </row>
    <row r="333" spans="1:30" ht="15.75" customHeight="1">
      <c r="A333" s="1"/>
      <c r="B333" s="2"/>
      <c r="C333" s="1"/>
      <c r="D333" s="1"/>
      <c r="E333" s="1"/>
      <c r="F333" s="1"/>
      <c r="I333" s="3"/>
      <c r="L333" s="1"/>
      <c r="N333" s="1"/>
      <c r="O333" s="1"/>
      <c r="S333" s="1"/>
      <c r="AD333" s="1"/>
    </row>
    <row r="334" spans="1:30" ht="15.75" customHeight="1">
      <c r="A334" s="1"/>
      <c r="B334" s="2"/>
      <c r="C334" s="1"/>
      <c r="D334" s="1"/>
      <c r="E334" s="1"/>
      <c r="F334" s="1"/>
      <c r="I334" s="3"/>
      <c r="L334" s="1"/>
      <c r="N334" s="1"/>
      <c r="O334" s="1"/>
      <c r="S334" s="1"/>
      <c r="AD334" s="1"/>
    </row>
    <row r="335" spans="1:30" ht="15.75" customHeight="1">
      <c r="A335" s="1"/>
      <c r="B335" s="2"/>
      <c r="C335" s="1"/>
      <c r="D335" s="1"/>
      <c r="E335" s="1"/>
      <c r="F335" s="1"/>
      <c r="I335" s="3"/>
      <c r="L335" s="1"/>
      <c r="N335" s="1"/>
      <c r="O335" s="1"/>
      <c r="S335" s="1"/>
      <c r="AD335" s="1"/>
    </row>
    <row r="336" spans="1:30" ht="15.75" customHeight="1">
      <c r="A336" s="1"/>
      <c r="B336" s="2"/>
      <c r="C336" s="1"/>
      <c r="D336" s="1"/>
      <c r="E336" s="1"/>
      <c r="F336" s="1"/>
      <c r="I336" s="3"/>
      <c r="L336" s="1"/>
      <c r="N336" s="1"/>
      <c r="O336" s="1"/>
      <c r="S336" s="1"/>
      <c r="AD336" s="1"/>
    </row>
    <row r="337" spans="1:30" ht="15.75" customHeight="1">
      <c r="A337" s="1"/>
      <c r="B337" s="2"/>
      <c r="C337" s="1"/>
      <c r="D337" s="1"/>
      <c r="E337" s="1"/>
      <c r="F337" s="1"/>
      <c r="I337" s="3"/>
      <c r="L337" s="1"/>
      <c r="N337" s="1"/>
      <c r="O337" s="1"/>
      <c r="S337" s="1"/>
      <c r="AD337" s="1"/>
    </row>
    <row r="338" spans="1:30" ht="15.75" customHeight="1">
      <c r="A338" s="1"/>
      <c r="B338" s="2"/>
      <c r="C338" s="1"/>
      <c r="D338" s="1"/>
      <c r="E338" s="1"/>
      <c r="F338" s="1"/>
      <c r="I338" s="3"/>
      <c r="L338" s="1"/>
      <c r="N338" s="1"/>
      <c r="O338" s="1"/>
      <c r="S338" s="1"/>
      <c r="AD338" s="1"/>
    </row>
    <row r="339" spans="1:30" ht="15.75" customHeight="1">
      <c r="A339" s="1"/>
      <c r="B339" s="2"/>
      <c r="C339" s="1"/>
      <c r="D339" s="1"/>
      <c r="E339" s="1"/>
      <c r="F339" s="1"/>
      <c r="I339" s="3"/>
      <c r="L339" s="1"/>
      <c r="N339" s="1"/>
      <c r="O339" s="1"/>
      <c r="S339" s="1"/>
      <c r="AD339" s="1"/>
    </row>
    <row r="340" spans="1:30" ht="15.75" customHeight="1">
      <c r="A340" s="1"/>
      <c r="B340" s="2"/>
      <c r="C340" s="1"/>
      <c r="D340" s="1"/>
      <c r="E340" s="1"/>
      <c r="F340" s="1"/>
      <c r="I340" s="3"/>
      <c r="L340" s="1"/>
      <c r="N340" s="1"/>
      <c r="O340" s="1"/>
      <c r="S340" s="1"/>
      <c r="AD340" s="1"/>
    </row>
    <row r="341" spans="1:30" ht="15.75" customHeight="1">
      <c r="A341" s="1"/>
      <c r="B341" s="2"/>
      <c r="C341" s="1"/>
      <c r="D341" s="1"/>
      <c r="E341" s="1"/>
      <c r="F341" s="1"/>
      <c r="I341" s="3"/>
      <c r="L341" s="1"/>
      <c r="N341" s="1"/>
      <c r="O341" s="1"/>
      <c r="S341" s="1"/>
      <c r="AD341" s="1"/>
    </row>
    <row r="342" spans="1:30" ht="15.75" customHeight="1">
      <c r="A342" s="1"/>
      <c r="B342" s="2"/>
      <c r="C342" s="1"/>
      <c r="D342" s="1"/>
      <c r="E342" s="1"/>
      <c r="F342" s="1"/>
      <c r="I342" s="3"/>
      <c r="L342" s="1"/>
      <c r="N342" s="1"/>
      <c r="O342" s="1"/>
      <c r="S342" s="1"/>
      <c r="AD342" s="1"/>
    </row>
    <row r="343" spans="1:30" ht="15.75" customHeight="1">
      <c r="A343" s="1"/>
      <c r="B343" s="2"/>
      <c r="C343" s="1"/>
      <c r="D343" s="1"/>
      <c r="E343" s="1"/>
      <c r="F343" s="1"/>
      <c r="I343" s="3"/>
      <c r="L343" s="1"/>
      <c r="N343" s="1"/>
      <c r="O343" s="1"/>
      <c r="S343" s="1"/>
      <c r="AD343" s="1"/>
    </row>
    <row r="344" spans="1:30" ht="15.75" customHeight="1">
      <c r="A344" s="1"/>
      <c r="B344" s="2"/>
      <c r="C344" s="1"/>
      <c r="D344" s="1"/>
      <c r="E344" s="1"/>
      <c r="F344" s="1"/>
      <c r="I344" s="3"/>
      <c r="L344" s="1"/>
      <c r="N344" s="1"/>
      <c r="O344" s="1"/>
      <c r="S344" s="1"/>
      <c r="AD344" s="1"/>
    </row>
    <row r="345" spans="1:30" ht="15.75" customHeight="1">
      <c r="A345" s="1"/>
      <c r="B345" s="2"/>
      <c r="C345" s="1"/>
      <c r="D345" s="1"/>
      <c r="E345" s="1"/>
      <c r="F345" s="1"/>
      <c r="I345" s="3"/>
      <c r="L345" s="1"/>
      <c r="N345" s="1"/>
      <c r="O345" s="1"/>
      <c r="S345" s="1"/>
      <c r="AD345" s="1"/>
    </row>
    <row r="346" spans="1:30" ht="15.75" customHeight="1">
      <c r="A346" s="1"/>
      <c r="B346" s="2"/>
      <c r="C346" s="1"/>
      <c r="D346" s="1"/>
      <c r="E346" s="1"/>
      <c r="F346" s="1"/>
      <c r="I346" s="3"/>
      <c r="L346" s="1"/>
      <c r="N346" s="1"/>
      <c r="O346" s="1"/>
      <c r="S346" s="1"/>
      <c r="AD346" s="1"/>
    </row>
    <row r="347" spans="1:30" ht="15.75" customHeight="1">
      <c r="A347" s="1"/>
      <c r="B347" s="2"/>
      <c r="C347" s="1"/>
      <c r="D347" s="1"/>
      <c r="E347" s="1"/>
      <c r="F347" s="1"/>
      <c r="I347" s="3"/>
      <c r="L347" s="1"/>
      <c r="N347" s="1"/>
      <c r="O347" s="1"/>
      <c r="S347" s="1"/>
      <c r="AD347" s="1"/>
    </row>
    <row r="348" spans="1:30" ht="15.75" customHeight="1">
      <c r="A348" s="1"/>
      <c r="B348" s="2"/>
      <c r="C348" s="1"/>
      <c r="D348" s="1"/>
      <c r="E348" s="1"/>
      <c r="F348" s="1"/>
      <c r="I348" s="3"/>
      <c r="L348" s="1"/>
      <c r="N348" s="1"/>
      <c r="O348" s="1"/>
      <c r="S348" s="1"/>
      <c r="AD348" s="1"/>
    </row>
    <row r="349" spans="1:30" ht="15.75" customHeight="1">
      <c r="A349" s="1"/>
      <c r="B349" s="2"/>
      <c r="C349" s="1"/>
      <c r="D349" s="1"/>
      <c r="E349" s="1"/>
      <c r="F349" s="1"/>
      <c r="I349" s="3"/>
      <c r="L349" s="1"/>
      <c r="N349" s="1"/>
      <c r="O349" s="1"/>
      <c r="S349" s="1"/>
      <c r="AD349" s="1"/>
    </row>
    <row r="350" spans="1:30" ht="15.75" customHeight="1">
      <c r="A350" s="1"/>
      <c r="B350" s="2"/>
      <c r="C350" s="1"/>
      <c r="D350" s="1"/>
      <c r="E350" s="1"/>
      <c r="F350" s="1"/>
      <c r="I350" s="3"/>
      <c r="L350" s="1"/>
      <c r="N350" s="1"/>
      <c r="O350" s="1"/>
      <c r="S350" s="1"/>
      <c r="AD350" s="1"/>
    </row>
    <row r="351" spans="1:30" ht="15.75" customHeight="1">
      <c r="A351" s="1"/>
      <c r="B351" s="2"/>
      <c r="C351" s="1"/>
      <c r="D351" s="1"/>
      <c r="E351" s="1"/>
      <c r="F351" s="1"/>
      <c r="I351" s="3"/>
      <c r="L351" s="1"/>
      <c r="N351" s="1"/>
      <c r="O351" s="1"/>
      <c r="S351" s="1"/>
      <c r="AD351" s="1"/>
    </row>
    <row r="352" spans="1:30" ht="15.75" customHeight="1">
      <c r="A352" s="1"/>
      <c r="B352" s="2"/>
      <c r="C352" s="1"/>
      <c r="D352" s="1"/>
      <c r="E352" s="1"/>
      <c r="F352" s="1"/>
      <c r="I352" s="3"/>
      <c r="L352" s="1"/>
      <c r="N352" s="1"/>
      <c r="O352" s="1"/>
      <c r="S352" s="1"/>
      <c r="AD352" s="1"/>
    </row>
    <row r="353" spans="1:30" ht="15.75" customHeight="1">
      <c r="A353" s="1"/>
      <c r="B353" s="2"/>
      <c r="C353" s="1"/>
      <c r="D353" s="1"/>
      <c r="E353" s="1"/>
      <c r="F353" s="1"/>
      <c r="I353" s="3"/>
      <c r="L353" s="1"/>
      <c r="N353" s="1"/>
      <c r="O353" s="1"/>
      <c r="S353" s="1"/>
      <c r="AD353" s="1"/>
    </row>
    <row r="354" spans="1:30" ht="15.75" customHeight="1">
      <c r="A354" s="1"/>
      <c r="B354" s="2"/>
      <c r="C354" s="1"/>
      <c r="D354" s="1"/>
      <c r="E354" s="1"/>
      <c r="F354" s="1"/>
      <c r="I354" s="3"/>
      <c r="L354" s="1"/>
      <c r="N354" s="1"/>
      <c r="O354" s="1"/>
      <c r="S354" s="1"/>
      <c r="AD354" s="1"/>
    </row>
    <row r="355" spans="1:30" ht="15.75" customHeight="1">
      <c r="A355" s="1"/>
      <c r="B355" s="2"/>
      <c r="C355" s="1"/>
      <c r="D355" s="1"/>
      <c r="E355" s="1"/>
      <c r="F355" s="1"/>
      <c r="I355" s="3"/>
      <c r="L355" s="1"/>
      <c r="N355" s="1"/>
      <c r="O355" s="1"/>
      <c r="S355" s="1"/>
      <c r="AD355" s="1"/>
    </row>
    <row r="356" spans="1:30" ht="15.75" customHeight="1">
      <c r="A356" s="1"/>
      <c r="B356" s="2"/>
      <c r="C356" s="1"/>
      <c r="D356" s="1"/>
      <c r="E356" s="1"/>
      <c r="F356" s="1"/>
      <c r="I356" s="3"/>
      <c r="L356" s="1"/>
      <c r="N356" s="1"/>
      <c r="O356" s="1"/>
      <c r="S356" s="1"/>
      <c r="AD356" s="1"/>
    </row>
    <row r="357" spans="1:30" ht="15.75" customHeight="1">
      <c r="A357" s="1"/>
      <c r="B357" s="2"/>
      <c r="C357" s="1"/>
      <c r="D357" s="1"/>
      <c r="E357" s="1"/>
      <c r="F357" s="1"/>
      <c r="I357" s="3"/>
      <c r="L357" s="1"/>
      <c r="N357" s="1"/>
      <c r="O357" s="1"/>
      <c r="S357" s="1"/>
      <c r="AD357" s="1"/>
    </row>
    <row r="358" spans="1:30" ht="15.75" customHeight="1">
      <c r="A358" s="1"/>
      <c r="B358" s="2"/>
      <c r="C358" s="1"/>
      <c r="D358" s="1"/>
      <c r="E358" s="1"/>
      <c r="F358" s="1"/>
      <c r="I358" s="3"/>
      <c r="L358" s="1"/>
      <c r="N358" s="1"/>
      <c r="O358" s="1"/>
      <c r="S358" s="1"/>
      <c r="AD358" s="1"/>
    </row>
    <row r="359" spans="1:30" ht="15.75" customHeight="1">
      <c r="A359" s="1"/>
      <c r="B359" s="2"/>
      <c r="C359" s="1"/>
      <c r="D359" s="1"/>
      <c r="E359" s="1"/>
      <c r="F359" s="1"/>
      <c r="I359" s="3"/>
      <c r="L359" s="1"/>
      <c r="N359" s="1"/>
      <c r="O359" s="1"/>
      <c r="S359" s="1"/>
      <c r="AD359" s="1"/>
    </row>
    <row r="360" spans="1:30" ht="15.75" customHeight="1">
      <c r="A360" s="1"/>
      <c r="B360" s="2"/>
      <c r="C360" s="1"/>
      <c r="D360" s="1"/>
      <c r="E360" s="1"/>
      <c r="F360" s="1"/>
      <c r="I360" s="3"/>
      <c r="L360" s="1"/>
      <c r="N360" s="1"/>
      <c r="O360" s="1"/>
      <c r="S360" s="1"/>
      <c r="AD360" s="1"/>
    </row>
    <row r="361" spans="1:30" ht="15.75" customHeight="1">
      <c r="A361" s="1"/>
      <c r="B361" s="2"/>
      <c r="C361" s="1"/>
      <c r="D361" s="1"/>
      <c r="E361" s="1"/>
      <c r="F361" s="1"/>
      <c r="I361" s="3"/>
      <c r="L361" s="1"/>
      <c r="N361" s="1"/>
      <c r="O361" s="1"/>
      <c r="S361" s="1"/>
      <c r="AD361" s="1"/>
    </row>
    <row r="362" spans="1:30" ht="15.75" customHeight="1">
      <c r="A362" s="1"/>
      <c r="B362" s="2"/>
      <c r="C362" s="1"/>
      <c r="D362" s="1"/>
      <c r="E362" s="1"/>
      <c r="F362" s="1"/>
      <c r="I362" s="3"/>
      <c r="L362" s="1"/>
      <c r="N362" s="1"/>
      <c r="O362" s="1"/>
      <c r="S362" s="1"/>
      <c r="AD362" s="1"/>
    </row>
    <row r="363" spans="1:30" ht="15.75" customHeight="1">
      <c r="A363" s="1"/>
      <c r="B363" s="2"/>
      <c r="C363" s="1"/>
      <c r="D363" s="1"/>
      <c r="E363" s="1"/>
      <c r="F363" s="1"/>
      <c r="I363" s="3"/>
      <c r="L363" s="1"/>
      <c r="N363" s="1"/>
      <c r="O363" s="1"/>
      <c r="S363" s="1"/>
      <c r="AD363" s="1"/>
    </row>
    <row r="364" spans="1:30" ht="15.75" customHeight="1">
      <c r="A364" s="1"/>
      <c r="B364" s="2"/>
      <c r="C364" s="1"/>
      <c r="D364" s="1"/>
      <c r="E364" s="1"/>
      <c r="F364" s="1"/>
      <c r="I364" s="3"/>
      <c r="L364" s="1"/>
      <c r="N364" s="1"/>
      <c r="O364" s="1"/>
      <c r="S364" s="1"/>
      <c r="AD364" s="1"/>
    </row>
    <row r="365" spans="1:30" ht="15.75" customHeight="1">
      <c r="A365" s="1"/>
      <c r="B365" s="2"/>
      <c r="C365" s="1"/>
      <c r="D365" s="1"/>
      <c r="E365" s="1"/>
      <c r="F365" s="1"/>
      <c r="I365" s="3"/>
      <c r="L365" s="1"/>
      <c r="N365" s="1"/>
      <c r="O365" s="1"/>
      <c r="S365" s="1"/>
      <c r="AD365" s="1"/>
    </row>
    <row r="366" spans="1:30" ht="15.75" customHeight="1">
      <c r="A366" s="1"/>
      <c r="B366" s="2"/>
      <c r="C366" s="1"/>
      <c r="D366" s="1"/>
      <c r="E366" s="1"/>
      <c r="F366" s="1"/>
      <c r="I366" s="3"/>
      <c r="L366" s="1"/>
      <c r="N366" s="1"/>
      <c r="O366" s="1"/>
      <c r="S366" s="1"/>
      <c r="AD366" s="1"/>
    </row>
    <row r="367" spans="1:30" ht="15.75" customHeight="1">
      <c r="A367" s="1"/>
      <c r="B367" s="2"/>
      <c r="C367" s="1"/>
      <c r="D367" s="1"/>
      <c r="E367" s="1"/>
      <c r="F367" s="1"/>
      <c r="I367" s="3"/>
      <c r="L367" s="1"/>
      <c r="N367" s="1"/>
      <c r="O367" s="1"/>
      <c r="S367" s="1"/>
      <c r="AD367" s="1"/>
    </row>
    <row r="368" spans="1:30" ht="15.75" customHeight="1">
      <c r="A368" s="1"/>
      <c r="B368" s="2"/>
      <c r="C368" s="1"/>
      <c r="D368" s="1"/>
      <c r="E368" s="1"/>
      <c r="F368" s="1"/>
      <c r="I368" s="3"/>
      <c r="L368" s="1"/>
      <c r="N368" s="1"/>
      <c r="O368" s="1"/>
      <c r="S368" s="1"/>
      <c r="AD368" s="1"/>
    </row>
    <row r="369" spans="1:30" ht="15.75" customHeight="1">
      <c r="A369" s="1"/>
      <c r="B369" s="2"/>
      <c r="C369" s="1"/>
      <c r="D369" s="1"/>
      <c r="E369" s="1"/>
      <c r="F369" s="1"/>
      <c r="I369" s="3"/>
      <c r="L369" s="1"/>
      <c r="N369" s="1"/>
      <c r="O369" s="1"/>
      <c r="S369" s="1"/>
      <c r="AD369" s="1"/>
    </row>
    <row r="370" spans="1:30" ht="15.75" customHeight="1">
      <c r="A370" s="1"/>
      <c r="B370" s="2"/>
      <c r="C370" s="1"/>
      <c r="D370" s="1"/>
      <c r="E370" s="1"/>
      <c r="F370" s="1"/>
      <c r="I370" s="3"/>
      <c r="L370" s="1"/>
      <c r="N370" s="1"/>
      <c r="O370" s="1"/>
      <c r="S370" s="1"/>
      <c r="AD370" s="1"/>
    </row>
    <row r="371" spans="1:30" ht="15.75" customHeight="1">
      <c r="A371" s="1"/>
      <c r="B371" s="2"/>
      <c r="C371" s="1"/>
      <c r="D371" s="1"/>
      <c r="E371" s="1"/>
      <c r="F371" s="1"/>
      <c r="I371" s="3"/>
      <c r="L371" s="1"/>
      <c r="N371" s="1"/>
      <c r="O371" s="1"/>
      <c r="S371" s="1"/>
      <c r="AD371" s="1"/>
    </row>
    <row r="372" spans="1:30" ht="15.75" customHeight="1">
      <c r="A372" s="1"/>
      <c r="B372" s="2"/>
      <c r="C372" s="1"/>
      <c r="D372" s="1"/>
      <c r="E372" s="1"/>
      <c r="F372" s="1"/>
      <c r="I372" s="3"/>
      <c r="L372" s="1"/>
      <c r="N372" s="1"/>
      <c r="O372" s="1"/>
      <c r="S372" s="1"/>
      <c r="AD372" s="1"/>
    </row>
    <row r="373" spans="1:30" ht="15.75" customHeight="1">
      <c r="A373" s="1"/>
      <c r="B373" s="2"/>
      <c r="C373" s="1"/>
      <c r="D373" s="1"/>
      <c r="E373" s="1"/>
      <c r="F373" s="1"/>
      <c r="I373" s="3"/>
      <c r="L373" s="1"/>
      <c r="N373" s="1"/>
      <c r="O373" s="1"/>
      <c r="S373" s="1"/>
      <c r="AD373" s="1"/>
    </row>
    <row r="374" spans="1:30" ht="15.75" customHeight="1">
      <c r="A374" s="1"/>
      <c r="B374" s="2"/>
      <c r="C374" s="1"/>
      <c r="D374" s="1"/>
      <c r="E374" s="1"/>
      <c r="F374" s="1"/>
      <c r="I374" s="3"/>
      <c r="L374" s="1"/>
      <c r="N374" s="1"/>
      <c r="O374" s="1"/>
      <c r="S374" s="1"/>
      <c r="AD374" s="1"/>
    </row>
    <row r="375" spans="1:30" ht="15.75" customHeight="1">
      <c r="A375" s="1"/>
      <c r="B375" s="2"/>
      <c r="C375" s="1"/>
      <c r="D375" s="1"/>
      <c r="E375" s="1"/>
      <c r="F375" s="1"/>
      <c r="I375" s="3"/>
      <c r="L375" s="1"/>
      <c r="N375" s="1"/>
      <c r="O375" s="1"/>
      <c r="S375" s="1"/>
      <c r="AD375" s="1"/>
    </row>
    <row r="376" spans="1:30" ht="15.75" customHeight="1">
      <c r="A376" s="1"/>
      <c r="B376" s="2"/>
      <c r="C376" s="1"/>
      <c r="D376" s="1"/>
      <c r="E376" s="1"/>
      <c r="F376" s="1"/>
      <c r="I376" s="3"/>
      <c r="L376" s="1"/>
      <c r="N376" s="1"/>
      <c r="O376" s="1"/>
      <c r="S376" s="1"/>
      <c r="AD376" s="1"/>
    </row>
    <row r="377" spans="1:30" ht="15.75" customHeight="1">
      <c r="A377" s="1"/>
      <c r="B377" s="2"/>
      <c r="C377" s="1"/>
      <c r="D377" s="1"/>
      <c r="E377" s="1"/>
      <c r="F377" s="1"/>
      <c r="I377" s="3"/>
      <c r="L377" s="1"/>
      <c r="N377" s="1"/>
      <c r="O377" s="1"/>
      <c r="S377" s="1"/>
      <c r="AD377" s="1"/>
    </row>
    <row r="378" spans="1:30" ht="15.75" customHeight="1">
      <c r="A378" s="1"/>
      <c r="B378" s="2"/>
      <c r="C378" s="1"/>
      <c r="D378" s="1"/>
      <c r="E378" s="1"/>
      <c r="F378" s="1"/>
      <c r="I378" s="3"/>
      <c r="L378" s="1"/>
      <c r="N378" s="1"/>
      <c r="O378" s="1"/>
      <c r="S378" s="1"/>
      <c r="AD378" s="1"/>
    </row>
    <row r="379" spans="1:30" ht="15.75" customHeight="1">
      <c r="A379" s="1"/>
      <c r="B379" s="2"/>
      <c r="C379" s="1"/>
      <c r="D379" s="1"/>
      <c r="E379" s="1"/>
      <c r="F379" s="1"/>
      <c r="I379" s="3"/>
      <c r="L379" s="1"/>
      <c r="N379" s="1"/>
      <c r="O379" s="1"/>
      <c r="S379" s="1"/>
      <c r="AD379" s="1"/>
    </row>
    <row r="380" spans="1:30" ht="15.75" customHeight="1">
      <c r="A380" s="1"/>
      <c r="B380" s="2"/>
      <c r="C380" s="1"/>
      <c r="D380" s="1"/>
      <c r="E380" s="1"/>
      <c r="F380" s="1"/>
      <c r="I380" s="3"/>
      <c r="L380" s="1"/>
      <c r="N380" s="1"/>
      <c r="O380" s="1"/>
      <c r="S380" s="1"/>
      <c r="AD380" s="1"/>
    </row>
    <row r="381" spans="1:30" ht="15.75" customHeight="1">
      <c r="A381" s="1"/>
      <c r="B381" s="2"/>
      <c r="C381" s="1"/>
      <c r="D381" s="1"/>
      <c r="E381" s="1"/>
      <c r="F381" s="1"/>
      <c r="I381" s="3"/>
      <c r="L381" s="1"/>
      <c r="N381" s="1"/>
      <c r="O381" s="1"/>
      <c r="S381" s="1"/>
      <c r="AD381" s="1"/>
    </row>
    <row r="382" spans="1:30" ht="15.75" customHeight="1">
      <c r="A382" s="1"/>
      <c r="B382" s="2"/>
      <c r="C382" s="1"/>
      <c r="D382" s="1"/>
      <c r="E382" s="1"/>
      <c r="F382" s="1"/>
      <c r="I382" s="3"/>
      <c r="L382" s="1"/>
      <c r="N382" s="1"/>
      <c r="O382" s="1"/>
      <c r="S382" s="1"/>
      <c r="AD382" s="1"/>
    </row>
    <row r="383" spans="1:30" ht="15.75" customHeight="1">
      <c r="A383" s="1"/>
      <c r="B383" s="2"/>
      <c r="C383" s="1"/>
      <c r="D383" s="1"/>
      <c r="E383" s="1"/>
      <c r="F383" s="1"/>
      <c r="I383" s="3"/>
      <c r="L383" s="1"/>
      <c r="N383" s="1"/>
      <c r="O383" s="1"/>
      <c r="S383" s="1"/>
      <c r="AD383" s="1"/>
    </row>
    <row r="384" spans="1:30" ht="15.75" customHeight="1">
      <c r="A384" s="1"/>
      <c r="B384" s="2"/>
      <c r="C384" s="1"/>
      <c r="D384" s="1"/>
      <c r="E384" s="1"/>
      <c r="F384" s="1"/>
      <c r="I384" s="3"/>
      <c r="L384" s="1"/>
      <c r="N384" s="1"/>
      <c r="O384" s="1"/>
      <c r="S384" s="1"/>
      <c r="AD384" s="1"/>
    </row>
    <row r="385" spans="1:30" ht="15.75" customHeight="1">
      <c r="A385" s="1"/>
      <c r="B385" s="2"/>
      <c r="C385" s="1"/>
      <c r="D385" s="1"/>
      <c r="E385" s="1"/>
      <c r="F385" s="1"/>
      <c r="I385" s="3"/>
      <c r="L385" s="1"/>
      <c r="N385" s="1"/>
      <c r="O385" s="1"/>
      <c r="S385" s="1"/>
      <c r="AD385" s="1"/>
    </row>
    <row r="386" spans="1:30" ht="15.75" customHeight="1">
      <c r="A386" s="1"/>
      <c r="B386" s="2"/>
      <c r="C386" s="1"/>
      <c r="D386" s="1"/>
      <c r="E386" s="1"/>
      <c r="F386" s="1"/>
      <c r="I386" s="3"/>
      <c r="L386" s="1"/>
      <c r="N386" s="1"/>
      <c r="O386" s="1"/>
      <c r="S386" s="1"/>
      <c r="AD386" s="1"/>
    </row>
    <row r="387" spans="1:30" ht="15.75" customHeight="1">
      <c r="A387" s="1"/>
      <c r="B387" s="2"/>
      <c r="C387" s="1"/>
      <c r="D387" s="1"/>
      <c r="E387" s="1"/>
      <c r="F387" s="1"/>
      <c r="I387" s="3"/>
      <c r="L387" s="1"/>
      <c r="N387" s="1"/>
      <c r="O387" s="1"/>
      <c r="S387" s="1"/>
      <c r="AD387" s="1"/>
    </row>
    <row r="388" spans="1:30" ht="15.75" customHeight="1">
      <c r="A388" s="1"/>
      <c r="B388" s="2"/>
      <c r="C388" s="1"/>
      <c r="D388" s="1"/>
      <c r="E388" s="1"/>
      <c r="F388" s="1"/>
      <c r="I388" s="3"/>
      <c r="L388" s="1"/>
      <c r="N388" s="1"/>
      <c r="O388" s="1"/>
      <c r="S388" s="1"/>
      <c r="AD388" s="1"/>
    </row>
    <row r="389" spans="1:30" ht="15.75" customHeight="1">
      <c r="A389" s="1"/>
      <c r="B389" s="2"/>
      <c r="C389" s="1"/>
      <c r="D389" s="1"/>
      <c r="E389" s="1"/>
      <c r="F389" s="1"/>
      <c r="I389" s="3"/>
      <c r="L389" s="1"/>
      <c r="N389" s="1"/>
      <c r="O389" s="1"/>
      <c r="S389" s="1"/>
      <c r="AD389" s="1"/>
    </row>
    <row r="390" spans="1:30" ht="15.75" customHeight="1">
      <c r="A390" s="1"/>
      <c r="B390" s="2"/>
      <c r="C390" s="1"/>
      <c r="D390" s="1"/>
      <c r="E390" s="1"/>
      <c r="F390" s="1"/>
      <c r="I390" s="3"/>
      <c r="L390" s="1"/>
      <c r="N390" s="1"/>
      <c r="O390" s="1"/>
      <c r="S390" s="1"/>
      <c r="AD390" s="1"/>
    </row>
    <row r="391" spans="1:30" ht="15.75" customHeight="1">
      <c r="A391" s="1"/>
      <c r="B391" s="2"/>
      <c r="C391" s="1"/>
      <c r="D391" s="1"/>
      <c r="E391" s="1"/>
      <c r="F391" s="1"/>
      <c r="I391" s="3"/>
      <c r="L391" s="1"/>
      <c r="N391" s="1"/>
      <c r="O391" s="1"/>
      <c r="S391" s="1"/>
      <c r="AD391" s="1"/>
    </row>
    <row r="392" spans="1:30" ht="15.75" customHeight="1">
      <c r="A392" s="1"/>
      <c r="B392" s="2"/>
      <c r="C392" s="1"/>
      <c r="D392" s="1"/>
      <c r="E392" s="1"/>
      <c r="F392" s="1"/>
      <c r="I392" s="3"/>
      <c r="L392" s="1"/>
      <c r="N392" s="1"/>
      <c r="O392" s="1"/>
      <c r="S392" s="1"/>
      <c r="AD392" s="1"/>
    </row>
    <row r="393" spans="1:30" ht="15.75" customHeight="1">
      <c r="A393" s="1"/>
      <c r="B393" s="2"/>
      <c r="C393" s="1"/>
      <c r="D393" s="1"/>
      <c r="E393" s="1"/>
      <c r="F393" s="1"/>
      <c r="I393" s="3"/>
      <c r="L393" s="1"/>
      <c r="N393" s="1"/>
      <c r="O393" s="1"/>
      <c r="S393" s="1"/>
      <c r="AD393" s="1"/>
    </row>
    <row r="394" spans="1:30" ht="15.75" customHeight="1">
      <c r="A394" s="1"/>
      <c r="B394" s="2"/>
      <c r="C394" s="1"/>
      <c r="D394" s="1"/>
      <c r="E394" s="1"/>
      <c r="F394" s="1"/>
      <c r="I394" s="3"/>
      <c r="L394" s="1"/>
      <c r="N394" s="1"/>
      <c r="O394" s="1"/>
      <c r="S394" s="1"/>
      <c r="AD394" s="1"/>
    </row>
    <row r="395" spans="1:30" ht="15.75" customHeight="1">
      <c r="A395" s="1"/>
      <c r="B395" s="2"/>
      <c r="C395" s="1"/>
      <c r="D395" s="1"/>
      <c r="E395" s="1"/>
      <c r="F395" s="1"/>
      <c r="I395" s="3"/>
      <c r="L395" s="1"/>
      <c r="N395" s="1"/>
      <c r="O395" s="1"/>
      <c r="S395" s="1"/>
      <c r="AD395" s="1"/>
    </row>
    <row r="396" spans="1:30" ht="15.75" customHeight="1">
      <c r="A396" s="1"/>
      <c r="B396" s="2"/>
      <c r="C396" s="1"/>
      <c r="D396" s="1"/>
      <c r="E396" s="1"/>
      <c r="F396" s="1"/>
      <c r="I396" s="3"/>
      <c r="L396" s="1"/>
      <c r="N396" s="1"/>
      <c r="O396" s="1"/>
      <c r="S396" s="1"/>
      <c r="AD396" s="1"/>
    </row>
    <row r="397" spans="1:30" ht="15.75" customHeight="1">
      <c r="A397" s="1"/>
      <c r="B397" s="2"/>
      <c r="C397" s="1"/>
      <c r="D397" s="1"/>
      <c r="E397" s="1"/>
      <c r="F397" s="1"/>
      <c r="I397" s="3"/>
      <c r="L397" s="1"/>
      <c r="N397" s="1"/>
      <c r="O397" s="1"/>
      <c r="S397" s="1"/>
      <c r="AD397" s="1"/>
    </row>
    <row r="398" spans="1:30" ht="15.75" customHeight="1">
      <c r="A398" s="1"/>
      <c r="B398" s="2"/>
      <c r="C398" s="1"/>
      <c r="D398" s="1"/>
      <c r="E398" s="1"/>
      <c r="F398" s="1"/>
      <c r="I398" s="3"/>
      <c r="L398" s="1"/>
      <c r="N398" s="1"/>
      <c r="O398" s="1"/>
      <c r="S398" s="1"/>
      <c r="AD398" s="1"/>
    </row>
    <row r="399" spans="1:30" ht="15.75" customHeight="1">
      <c r="A399" s="1"/>
      <c r="B399" s="2"/>
      <c r="C399" s="1"/>
      <c r="D399" s="1"/>
      <c r="E399" s="1"/>
      <c r="F399" s="1"/>
      <c r="I399" s="3"/>
      <c r="L399" s="1"/>
      <c r="N399" s="1"/>
      <c r="O399" s="1"/>
      <c r="S399" s="1"/>
      <c r="AD399" s="1"/>
    </row>
    <row r="400" spans="1:30" ht="15.75" customHeight="1">
      <c r="A400" s="1"/>
      <c r="B400" s="2"/>
      <c r="C400" s="1"/>
      <c r="D400" s="1"/>
      <c r="E400" s="1"/>
      <c r="F400" s="1"/>
      <c r="I400" s="3"/>
      <c r="L400" s="1"/>
      <c r="N400" s="1"/>
      <c r="O400" s="1"/>
      <c r="S400" s="1"/>
      <c r="AD400" s="1"/>
    </row>
    <row r="401" spans="1:30" ht="15.75" customHeight="1">
      <c r="A401" s="1"/>
      <c r="B401" s="2"/>
      <c r="C401" s="1"/>
      <c r="D401" s="1"/>
      <c r="E401" s="1"/>
      <c r="F401" s="1"/>
      <c r="I401" s="3"/>
      <c r="L401" s="1"/>
      <c r="N401" s="1"/>
      <c r="O401" s="1"/>
      <c r="S401" s="1"/>
      <c r="AD401" s="1"/>
    </row>
    <row r="402" spans="1:30" ht="15.75" customHeight="1">
      <c r="A402" s="1"/>
      <c r="B402" s="2"/>
      <c r="C402" s="1"/>
      <c r="D402" s="1"/>
      <c r="E402" s="1"/>
      <c r="F402" s="1"/>
      <c r="I402" s="3"/>
      <c r="L402" s="1"/>
      <c r="N402" s="1"/>
      <c r="O402" s="1"/>
      <c r="S402" s="1"/>
      <c r="AD402" s="1"/>
    </row>
    <row r="403" spans="1:30" ht="15.75" customHeight="1">
      <c r="A403" s="1"/>
      <c r="B403" s="2"/>
      <c r="C403" s="1"/>
      <c r="D403" s="1"/>
      <c r="E403" s="1"/>
      <c r="F403" s="1"/>
      <c r="I403" s="3"/>
      <c r="L403" s="1"/>
      <c r="N403" s="1"/>
      <c r="O403" s="1"/>
      <c r="S403" s="1"/>
      <c r="AD403" s="1"/>
    </row>
    <row r="404" spans="1:30" ht="15.75" customHeight="1">
      <c r="A404" s="1"/>
      <c r="B404" s="2"/>
      <c r="C404" s="1"/>
      <c r="D404" s="1"/>
      <c r="E404" s="1"/>
      <c r="F404" s="1"/>
      <c r="I404" s="3"/>
      <c r="L404" s="1"/>
      <c r="N404" s="1"/>
      <c r="O404" s="1"/>
      <c r="S404" s="1"/>
      <c r="AD404" s="1"/>
    </row>
    <row r="405" spans="1:30" ht="15.75" customHeight="1">
      <c r="A405" s="1"/>
      <c r="B405" s="2"/>
      <c r="C405" s="1"/>
      <c r="D405" s="1"/>
      <c r="E405" s="1"/>
      <c r="F405" s="1"/>
      <c r="I405" s="3"/>
      <c r="L405" s="1"/>
      <c r="N405" s="1"/>
      <c r="O405" s="1"/>
      <c r="S405" s="1"/>
      <c r="AD405" s="1"/>
    </row>
    <row r="406" spans="1:30" ht="15.75" customHeight="1">
      <c r="A406" s="1"/>
      <c r="B406" s="2"/>
      <c r="C406" s="1"/>
      <c r="D406" s="1"/>
      <c r="E406" s="1"/>
      <c r="F406" s="1"/>
      <c r="I406" s="3"/>
      <c r="L406" s="1"/>
      <c r="N406" s="1"/>
      <c r="O406" s="1"/>
      <c r="S406" s="1"/>
      <c r="AD406" s="1"/>
    </row>
    <row r="407" spans="1:30" ht="15.75" customHeight="1">
      <c r="A407" s="1"/>
      <c r="B407" s="2"/>
      <c r="C407" s="1"/>
      <c r="D407" s="1"/>
      <c r="E407" s="1"/>
      <c r="F407" s="1"/>
      <c r="I407" s="3"/>
      <c r="L407" s="1"/>
      <c r="N407" s="1"/>
      <c r="O407" s="1"/>
      <c r="S407" s="1"/>
      <c r="AD407" s="1"/>
    </row>
    <row r="408" spans="1:30" ht="15.75" customHeight="1">
      <c r="A408" s="1"/>
      <c r="B408" s="2"/>
      <c r="C408" s="1"/>
      <c r="D408" s="1"/>
      <c r="E408" s="1"/>
      <c r="F408" s="1"/>
      <c r="I408" s="3"/>
      <c r="L408" s="1"/>
      <c r="N408" s="1"/>
      <c r="O408" s="1"/>
      <c r="S408" s="1"/>
      <c r="AD408" s="1"/>
    </row>
    <row r="409" spans="1:30" ht="15.75" customHeight="1">
      <c r="A409" s="1"/>
      <c r="B409" s="2"/>
      <c r="C409" s="1"/>
      <c r="D409" s="1"/>
      <c r="E409" s="1"/>
      <c r="F409" s="1"/>
      <c r="I409" s="3"/>
      <c r="L409" s="1"/>
      <c r="N409" s="1"/>
      <c r="O409" s="1"/>
      <c r="S409" s="1"/>
      <c r="AD409" s="1"/>
    </row>
    <row r="410" spans="1:30" ht="15.75" customHeight="1">
      <c r="A410" s="1"/>
      <c r="B410" s="2"/>
      <c r="C410" s="1"/>
      <c r="D410" s="1"/>
      <c r="E410" s="1"/>
      <c r="F410" s="1"/>
      <c r="I410" s="3"/>
      <c r="L410" s="1"/>
      <c r="N410" s="1"/>
      <c r="O410" s="1"/>
      <c r="S410" s="1"/>
      <c r="AD410" s="1"/>
    </row>
    <row r="411" spans="1:30" ht="15.75" customHeight="1">
      <c r="A411" s="1"/>
      <c r="B411" s="2"/>
      <c r="C411" s="1"/>
      <c r="D411" s="1"/>
      <c r="E411" s="1"/>
      <c r="F411" s="1"/>
      <c r="I411" s="3"/>
      <c r="L411" s="1"/>
      <c r="N411" s="1"/>
      <c r="O411" s="1"/>
      <c r="S411" s="1"/>
      <c r="AD411" s="1"/>
    </row>
    <row r="412" spans="1:30" ht="15.75" customHeight="1">
      <c r="A412" s="1"/>
      <c r="B412" s="2"/>
      <c r="C412" s="1"/>
      <c r="D412" s="1"/>
      <c r="E412" s="1"/>
      <c r="F412" s="1"/>
      <c r="I412" s="3"/>
      <c r="L412" s="1"/>
      <c r="N412" s="1"/>
      <c r="O412" s="1"/>
      <c r="S412" s="1"/>
      <c r="AD412" s="1"/>
    </row>
    <row r="413" spans="1:30" ht="15.75" customHeight="1">
      <c r="A413" s="1"/>
      <c r="B413" s="2"/>
      <c r="C413" s="1"/>
      <c r="D413" s="1"/>
      <c r="E413" s="1"/>
      <c r="F413" s="1"/>
      <c r="I413" s="3"/>
      <c r="L413" s="1"/>
      <c r="N413" s="1"/>
      <c r="O413" s="1"/>
      <c r="S413" s="1"/>
      <c r="AD413" s="1"/>
    </row>
    <row r="414" spans="1:30" ht="15.75" customHeight="1">
      <c r="A414" s="1"/>
      <c r="B414" s="2"/>
      <c r="C414" s="1"/>
      <c r="D414" s="1"/>
      <c r="E414" s="1"/>
      <c r="F414" s="1"/>
      <c r="I414" s="3"/>
      <c r="L414" s="1"/>
      <c r="N414" s="1"/>
      <c r="O414" s="1"/>
      <c r="S414" s="1"/>
      <c r="AD414" s="1"/>
    </row>
    <row r="415" spans="1:30" ht="15.75" customHeight="1">
      <c r="A415" s="1"/>
      <c r="B415" s="2"/>
      <c r="C415" s="1"/>
      <c r="D415" s="1"/>
      <c r="E415" s="1"/>
      <c r="F415" s="1"/>
      <c r="I415" s="3"/>
      <c r="L415" s="1"/>
      <c r="N415" s="1"/>
      <c r="O415" s="1"/>
      <c r="S415" s="1"/>
      <c r="AD415" s="1"/>
    </row>
    <row r="416" spans="1:30" ht="15.75" customHeight="1">
      <c r="A416" s="1"/>
      <c r="B416" s="2"/>
      <c r="C416" s="1"/>
      <c r="D416" s="1"/>
      <c r="E416" s="1"/>
      <c r="F416" s="1"/>
      <c r="I416" s="3"/>
      <c r="L416" s="1"/>
      <c r="N416" s="1"/>
      <c r="O416" s="1"/>
      <c r="S416" s="1"/>
      <c r="AD416" s="1"/>
    </row>
    <row r="417" spans="1:30" ht="15.75" customHeight="1">
      <c r="A417" s="1"/>
      <c r="B417" s="2"/>
      <c r="C417" s="1"/>
      <c r="D417" s="1"/>
      <c r="E417" s="1"/>
      <c r="F417" s="1"/>
      <c r="I417" s="3"/>
      <c r="L417" s="1"/>
      <c r="N417" s="1"/>
      <c r="O417" s="1"/>
      <c r="S417" s="1"/>
      <c r="AD417" s="1"/>
    </row>
    <row r="418" spans="1:30" ht="15.75" customHeight="1">
      <c r="A418" s="1"/>
      <c r="B418" s="2"/>
      <c r="C418" s="1"/>
      <c r="D418" s="1"/>
      <c r="E418" s="1"/>
      <c r="F418" s="1"/>
      <c r="I418" s="3"/>
      <c r="L418" s="1"/>
      <c r="N418" s="1"/>
      <c r="O418" s="1"/>
      <c r="S418" s="1"/>
      <c r="AD418" s="1"/>
    </row>
    <row r="419" spans="1:30" ht="15.75" customHeight="1">
      <c r="A419" s="1"/>
      <c r="B419" s="2"/>
      <c r="C419" s="1"/>
      <c r="D419" s="1"/>
      <c r="E419" s="1"/>
      <c r="F419" s="1"/>
      <c r="I419" s="3"/>
      <c r="L419" s="1"/>
      <c r="N419" s="1"/>
      <c r="O419" s="1"/>
      <c r="S419" s="1"/>
      <c r="AD419" s="1"/>
    </row>
    <row r="420" spans="1:30" ht="15.75" customHeight="1">
      <c r="A420" s="1"/>
      <c r="B420" s="2"/>
      <c r="C420" s="1"/>
      <c r="D420" s="1"/>
      <c r="E420" s="1"/>
      <c r="F420" s="1"/>
      <c r="I420" s="3"/>
      <c r="L420" s="1"/>
      <c r="N420" s="1"/>
      <c r="O420" s="1"/>
      <c r="S420" s="1"/>
      <c r="AD420" s="1"/>
    </row>
    <row r="421" spans="1:30" ht="15.75" customHeight="1">
      <c r="A421" s="1"/>
      <c r="B421" s="2"/>
      <c r="C421" s="1"/>
      <c r="D421" s="1"/>
      <c r="E421" s="1"/>
      <c r="F421" s="1"/>
      <c r="I421" s="3"/>
      <c r="L421" s="1"/>
      <c r="N421" s="1"/>
      <c r="O421" s="1"/>
      <c r="S421" s="1"/>
      <c r="AD421" s="1"/>
    </row>
    <row r="422" spans="1:30" ht="15.75" customHeight="1">
      <c r="A422" s="1"/>
      <c r="B422" s="2"/>
      <c r="C422" s="1"/>
      <c r="D422" s="1"/>
      <c r="E422" s="1"/>
      <c r="F422" s="1"/>
      <c r="I422" s="3"/>
      <c r="L422" s="1"/>
      <c r="N422" s="1"/>
      <c r="O422" s="1"/>
      <c r="S422" s="1"/>
      <c r="AD422" s="1"/>
    </row>
    <row r="423" spans="1:30" ht="15.75" customHeight="1">
      <c r="A423" s="1"/>
      <c r="B423" s="2"/>
      <c r="C423" s="1"/>
      <c r="D423" s="1"/>
      <c r="E423" s="1"/>
      <c r="F423" s="1"/>
      <c r="I423" s="3"/>
      <c r="L423" s="1"/>
      <c r="N423" s="1"/>
      <c r="O423" s="1"/>
      <c r="S423" s="1"/>
      <c r="AD423" s="1"/>
    </row>
    <row r="424" spans="1:30" ht="15.75" customHeight="1">
      <c r="A424" s="1"/>
      <c r="B424" s="2"/>
      <c r="C424" s="1"/>
      <c r="D424" s="1"/>
      <c r="E424" s="1"/>
      <c r="F424" s="1"/>
      <c r="I424" s="3"/>
      <c r="L424" s="1"/>
      <c r="N424" s="1"/>
      <c r="O424" s="1"/>
      <c r="S424" s="1"/>
      <c r="AD424" s="1"/>
    </row>
    <row r="425" spans="1:30" ht="15.75" customHeight="1">
      <c r="A425" s="1"/>
      <c r="B425" s="2"/>
      <c r="C425" s="1"/>
      <c r="D425" s="1"/>
      <c r="E425" s="1"/>
      <c r="F425" s="1"/>
      <c r="I425" s="3"/>
      <c r="L425" s="1"/>
      <c r="N425" s="1"/>
      <c r="O425" s="1"/>
      <c r="S425" s="1"/>
      <c r="AD425" s="1"/>
    </row>
    <row r="426" spans="1:30" ht="15.75" customHeight="1">
      <c r="A426" s="1"/>
      <c r="B426" s="2"/>
      <c r="C426" s="1"/>
      <c r="D426" s="1"/>
      <c r="E426" s="1"/>
      <c r="F426" s="1"/>
      <c r="I426" s="3"/>
      <c r="L426" s="1"/>
      <c r="N426" s="1"/>
      <c r="O426" s="1"/>
      <c r="S426" s="1"/>
      <c r="AD426" s="1"/>
    </row>
    <row r="427" spans="1:30" ht="15.75" customHeight="1">
      <c r="A427" s="1"/>
      <c r="B427" s="2"/>
      <c r="C427" s="1"/>
      <c r="D427" s="1"/>
      <c r="E427" s="1"/>
      <c r="F427" s="1"/>
      <c r="I427" s="3"/>
      <c r="L427" s="1"/>
      <c r="N427" s="1"/>
      <c r="O427" s="1"/>
      <c r="S427" s="1"/>
      <c r="AD427" s="1"/>
    </row>
    <row r="428" spans="1:30" ht="15.75" customHeight="1">
      <c r="A428" s="1"/>
      <c r="B428" s="2"/>
      <c r="C428" s="1"/>
      <c r="D428" s="1"/>
      <c r="E428" s="1"/>
      <c r="F428" s="1"/>
      <c r="I428" s="3"/>
      <c r="L428" s="1"/>
      <c r="N428" s="1"/>
      <c r="O428" s="1"/>
      <c r="S428" s="1"/>
      <c r="AD428" s="1"/>
    </row>
    <row r="429" spans="1:30" ht="15.75" customHeight="1">
      <c r="A429" s="1"/>
      <c r="B429" s="2"/>
      <c r="C429" s="1"/>
      <c r="D429" s="1"/>
      <c r="E429" s="1"/>
      <c r="F429" s="1"/>
      <c r="I429" s="3"/>
      <c r="L429" s="1"/>
      <c r="N429" s="1"/>
      <c r="O429" s="1"/>
      <c r="S429" s="1"/>
      <c r="AD429" s="1"/>
    </row>
    <row r="430" spans="1:30" ht="15.75" customHeight="1">
      <c r="A430" s="1"/>
      <c r="B430" s="2"/>
      <c r="C430" s="1"/>
      <c r="D430" s="1"/>
      <c r="E430" s="1"/>
      <c r="F430" s="1"/>
      <c r="I430" s="3"/>
      <c r="L430" s="1"/>
      <c r="N430" s="1"/>
      <c r="O430" s="1"/>
      <c r="S430" s="1"/>
      <c r="AD430" s="1"/>
    </row>
    <row r="431" spans="1:30" ht="15.75" customHeight="1">
      <c r="A431" s="1"/>
      <c r="B431" s="2"/>
      <c r="C431" s="1"/>
      <c r="D431" s="1"/>
      <c r="E431" s="1"/>
      <c r="F431" s="1"/>
      <c r="I431" s="3"/>
      <c r="L431" s="1"/>
      <c r="N431" s="1"/>
      <c r="O431" s="1"/>
      <c r="S431" s="1"/>
      <c r="AD431" s="1"/>
    </row>
    <row r="432" spans="1:30" ht="15.75" customHeight="1">
      <c r="A432" s="1"/>
      <c r="B432" s="2"/>
      <c r="C432" s="1"/>
      <c r="D432" s="1"/>
      <c r="E432" s="1"/>
      <c r="F432" s="1"/>
      <c r="I432" s="3"/>
      <c r="L432" s="1"/>
      <c r="N432" s="1"/>
      <c r="O432" s="1"/>
      <c r="S432" s="1"/>
      <c r="AD432" s="1"/>
    </row>
    <row r="433" spans="1:30" ht="15.75" customHeight="1">
      <c r="A433" s="1"/>
      <c r="B433" s="2"/>
      <c r="C433" s="1"/>
      <c r="D433" s="1"/>
      <c r="E433" s="1"/>
      <c r="F433" s="1"/>
      <c r="I433" s="3"/>
      <c r="L433" s="1"/>
      <c r="N433" s="1"/>
      <c r="O433" s="1"/>
      <c r="S433" s="1"/>
      <c r="AD433" s="1"/>
    </row>
    <row r="434" spans="1:30" ht="15.75" customHeight="1">
      <c r="A434" s="1"/>
      <c r="B434" s="2"/>
      <c r="C434" s="1"/>
      <c r="D434" s="1"/>
      <c r="E434" s="1"/>
      <c r="F434" s="1"/>
      <c r="I434" s="3"/>
      <c r="L434" s="1"/>
      <c r="N434" s="1"/>
      <c r="O434" s="1"/>
      <c r="S434" s="1"/>
      <c r="AD434" s="1"/>
    </row>
    <row r="435" spans="1:30" ht="15.75" customHeight="1">
      <c r="A435" s="1"/>
      <c r="B435" s="2"/>
      <c r="C435" s="1"/>
      <c r="D435" s="1"/>
      <c r="E435" s="1"/>
      <c r="F435" s="1"/>
      <c r="I435" s="3"/>
      <c r="L435" s="1"/>
      <c r="N435" s="1"/>
      <c r="O435" s="1"/>
      <c r="S435" s="1"/>
      <c r="AD435" s="1"/>
    </row>
    <row r="436" spans="1:30" ht="15.75" customHeight="1">
      <c r="A436" s="1"/>
      <c r="B436" s="2"/>
      <c r="C436" s="1"/>
      <c r="D436" s="1"/>
      <c r="E436" s="1"/>
      <c r="F436" s="1"/>
      <c r="I436" s="3"/>
      <c r="L436" s="1"/>
      <c r="N436" s="1"/>
      <c r="O436" s="1"/>
      <c r="S436" s="1"/>
      <c r="AD436" s="1"/>
    </row>
    <row r="437" spans="1:30" ht="15.75" customHeight="1">
      <c r="A437" s="1"/>
      <c r="B437" s="2"/>
      <c r="C437" s="1"/>
      <c r="D437" s="1"/>
      <c r="E437" s="1"/>
      <c r="F437" s="1"/>
      <c r="I437" s="3"/>
      <c r="L437" s="1"/>
      <c r="N437" s="1"/>
      <c r="O437" s="1"/>
      <c r="S437" s="1"/>
      <c r="AD437" s="1"/>
    </row>
    <row r="438" spans="1:30" ht="15.75" customHeight="1">
      <c r="A438" s="1"/>
      <c r="B438" s="2"/>
      <c r="C438" s="1"/>
      <c r="D438" s="1"/>
      <c r="E438" s="1"/>
      <c r="F438" s="1"/>
      <c r="I438" s="3"/>
      <c r="L438" s="1"/>
      <c r="N438" s="1"/>
      <c r="O438" s="1"/>
      <c r="S438" s="1"/>
      <c r="AD438" s="1"/>
    </row>
    <row r="439" spans="1:30" ht="15.75" customHeight="1">
      <c r="A439" s="1"/>
      <c r="B439" s="2"/>
      <c r="C439" s="1"/>
      <c r="D439" s="1"/>
      <c r="E439" s="1"/>
      <c r="F439" s="1"/>
      <c r="I439" s="3"/>
      <c r="L439" s="1"/>
      <c r="N439" s="1"/>
      <c r="O439" s="1"/>
      <c r="S439" s="1"/>
      <c r="AD439" s="1"/>
    </row>
    <row r="440" spans="1:30" ht="15.75" customHeight="1">
      <c r="A440" s="1"/>
      <c r="B440" s="2"/>
      <c r="C440" s="1"/>
      <c r="D440" s="1"/>
      <c r="E440" s="1"/>
      <c r="F440" s="1"/>
      <c r="I440" s="3"/>
      <c r="L440" s="1"/>
      <c r="N440" s="1"/>
      <c r="O440" s="1"/>
      <c r="S440" s="1"/>
      <c r="AD440" s="1"/>
    </row>
    <row r="441" spans="1:30" ht="15.75" customHeight="1">
      <c r="A441" s="1"/>
      <c r="B441" s="2"/>
      <c r="C441" s="1"/>
      <c r="D441" s="1"/>
      <c r="E441" s="1"/>
      <c r="F441" s="1"/>
      <c r="I441" s="3"/>
      <c r="L441" s="1"/>
      <c r="N441" s="1"/>
      <c r="O441" s="1"/>
      <c r="S441" s="1"/>
      <c r="AD441" s="1"/>
    </row>
    <row r="442" spans="1:30" ht="15.75" customHeight="1">
      <c r="A442" s="1"/>
      <c r="B442" s="2"/>
      <c r="C442" s="1"/>
      <c r="D442" s="1"/>
      <c r="E442" s="1"/>
      <c r="F442" s="1"/>
      <c r="I442" s="3"/>
      <c r="L442" s="1"/>
      <c r="N442" s="1"/>
      <c r="O442" s="1"/>
      <c r="S442" s="1"/>
      <c r="AD442" s="1"/>
    </row>
    <row r="443" spans="1:30" ht="15.75" customHeight="1">
      <c r="A443" s="1"/>
      <c r="B443" s="2"/>
      <c r="C443" s="1"/>
      <c r="D443" s="1"/>
      <c r="E443" s="1"/>
      <c r="F443" s="1"/>
      <c r="I443" s="3"/>
      <c r="L443" s="1"/>
      <c r="N443" s="1"/>
      <c r="O443" s="1"/>
      <c r="S443" s="1"/>
      <c r="AD443" s="1"/>
    </row>
    <row r="444" spans="1:30" ht="15.75" customHeight="1">
      <c r="A444" s="1"/>
      <c r="B444" s="2"/>
      <c r="C444" s="1"/>
      <c r="D444" s="1"/>
      <c r="E444" s="1"/>
      <c r="F444" s="1"/>
      <c r="I444" s="3"/>
      <c r="L444" s="1"/>
      <c r="N444" s="1"/>
      <c r="O444" s="1"/>
      <c r="S444" s="1"/>
      <c r="AD444" s="1"/>
    </row>
    <row r="445" spans="1:30" ht="15.75" customHeight="1">
      <c r="A445" s="1"/>
      <c r="B445" s="2"/>
      <c r="C445" s="1"/>
      <c r="D445" s="1"/>
      <c r="E445" s="1"/>
      <c r="F445" s="1"/>
      <c r="I445" s="3"/>
      <c r="L445" s="1"/>
      <c r="N445" s="1"/>
      <c r="O445" s="1"/>
      <c r="S445" s="1"/>
      <c r="AD445" s="1"/>
    </row>
    <row r="446" spans="1:30" ht="15.75" customHeight="1">
      <c r="A446" s="1"/>
      <c r="B446" s="2"/>
      <c r="C446" s="1"/>
      <c r="D446" s="1"/>
      <c r="E446" s="1"/>
      <c r="F446" s="1"/>
      <c r="I446" s="3"/>
      <c r="L446" s="1"/>
      <c r="N446" s="1"/>
      <c r="O446" s="1"/>
      <c r="S446" s="1"/>
      <c r="AD446" s="1"/>
    </row>
    <row r="447" spans="1:30" ht="15.75" customHeight="1">
      <c r="A447" s="1"/>
      <c r="B447" s="2"/>
      <c r="C447" s="1"/>
      <c r="D447" s="1"/>
      <c r="E447" s="1"/>
      <c r="F447" s="1"/>
      <c r="I447" s="3"/>
      <c r="L447" s="1"/>
      <c r="N447" s="1"/>
      <c r="O447" s="1"/>
      <c r="S447" s="1"/>
      <c r="AD447" s="1"/>
    </row>
    <row r="448" spans="1:30" ht="15.75" customHeight="1">
      <c r="A448" s="1"/>
      <c r="B448" s="2"/>
      <c r="C448" s="1"/>
      <c r="D448" s="1"/>
      <c r="E448" s="1"/>
      <c r="F448" s="1"/>
      <c r="I448" s="3"/>
      <c r="L448" s="1"/>
      <c r="N448" s="1"/>
      <c r="O448" s="1"/>
      <c r="S448" s="1"/>
      <c r="AD448" s="1"/>
    </row>
    <row r="449" spans="1:30" ht="15.75" customHeight="1">
      <c r="A449" s="1"/>
      <c r="B449" s="2"/>
      <c r="C449" s="1"/>
      <c r="D449" s="1"/>
      <c r="E449" s="1"/>
      <c r="F449" s="1"/>
      <c r="I449" s="3"/>
      <c r="L449" s="1"/>
      <c r="N449" s="1"/>
      <c r="O449" s="1"/>
      <c r="S449" s="1"/>
      <c r="AD449" s="1"/>
    </row>
    <row r="450" spans="1:30" ht="15.75" customHeight="1">
      <c r="A450" s="1"/>
      <c r="B450" s="2"/>
      <c r="C450" s="1"/>
      <c r="D450" s="1"/>
      <c r="E450" s="1"/>
      <c r="F450" s="1"/>
      <c r="I450" s="3"/>
      <c r="L450" s="1"/>
      <c r="N450" s="1"/>
      <c r="O450" s="1"/>
      <c r="S450" s="1"/>
      <c r="AD450" s="1"/>
    </row>
    <row r="451" spans="1:30" ht="15.75" customHeight="1">
      <c r="A451" s="1"/>
      <c r="B451" s="2"/>
      <c r="C451" s="1"/>
      <c r="D451" s="1"/>
      <c r="E451" s="1"/>
      <c r="F451" s="1"/>
      <c r="I451" s="3"/>
      <c r="L451" s="1"/>
      <c r="N451" s="1"/>
      <c r="O451" s="1"/>
      <c r="S451" s="1"/>
      <c r="AD451" s="1"/>
    </row>
    <row r="452" spans="1:30" ht="15.75" customHeight="1">
      <c r="A452" s="1"/>
      <c r="B452" s="2"/>
      <c r="C452" s="1"/>
      <c r="D452" s="1"/>
      <c r="E452" s="1"/>
      <c r="F452" s="1"/>
      <c r="I452" s="3"/>
      <c r="L452" s="1"/>
      <c r="N452" s="1"/>
      <c r="O452" s="1"/>
      <c r="S452" s="1"/>
      <c r="AD452" s="1"/>
    </row>
    <row r="453" spans="1:30" ht="15.75" customHeight="1">
      <c r="A453" s="1"/>
      <c r="B453" s="2"/>
      <c r="C453" s="1"/>
      <c r="D453" s="1"/>
      <c r="E453" s="1"/>
      <c r="F453" s="1"/>
      <c r="I453" s="3"/>
      <c r="L453" s="1"/>
      <c r="N453" s="1"/>
      <c r="O453" s="1"/>
      <c r="S453" s="1"/>
      <c r="AD453" s="1"/>
    </row>
    <row r="454" spans="1:30" ht="15.75" customHeight="1">
      <c r="A454" s="1"/>
      <c r="B454" s="2"/>
      <c r="C454" s="1"/>
      <c r="D454" s="1"/>
      <c r="E454" s="1"/>
      <c r="F454" s="1"/>
      <c r="I454" s="3"/>
      <c r="L454" s="1"/>
      <c r="N454" s="1"/>
      <c r="O454" s="1"/>
      <c r="S454" s="1"/>
      <c r="AD454" s="1"/>
    </row>
    <row r="455" spans="1:30" ht="15.75" customHeight="1">
      <c r="A455" s="1"/>
      <c r="B455" s="2"/>
      <c r="C455" s="1"/>
      <c r="D455" s="1"/>
      <c r="E455" s="1"/>
      <c r="F455" s="1"/>
      <c r="I455" s="3"/>
      <c r="L455" s="1"/>
      <c r="N455" s="1"/>
      <c r="O455" s="1"/>
      <c r="S455" s="1"/>
      <c r="AD455" s="1"/>
    </row>
    <row r="456" spans="1:30" ht="15.75" customHeight="1">
      <c r="A456" s="1"/>
      <c r="B456" s="2"/>
      <c r="C456" s="1"/>
      <c r="D456" s="1"/>
      <c r="E456" s="1"/>
      <c r="F456" s="1"/>
      <c r="I456" s="3"/>
      <c r="L456" s="1"/>
      <c r="N456" s="1"/>
      <c r="O456" s="1"/>
      <c r="S456" s="1"/>
      <c r="AD456" s="1"/>
    </row>
    <row r="457" spans="1:30" ht="15.75" customHeight="1">
      <c r="A457" s="1"/>
      <c r="B457" s="2"/>
      <c r="C457" s="1"/>
      <c r="D457" s="1"/>
      <c r="E457" s="1"/>
      <c r="F457" s="1"/>
      <c r="I457" s="3"/>
      <c r="L457" s="1"/>
      <c r="N457" s="1"/>
      <c r="O457" s="1"/>
      <c r="S457" s="1"/>
      <c r="AD457" s="1"/>
    </row>
    <row r="458" spans="1:30" ht="15.75" customHeight="1">
      <c r="A458" s="1"/>
      <c r="B458" s="2"/>
      <c r="C458" s="1"/>
      <c r="D458" s="1"/>
      <c r="E458" s="1"/>
      <c r="F458" s="1"/>
      <c r="I458" s="3"/>
      <c r="L458" s="1"/>
      <c r="N458" s="1"/>
      <c r="O458" s="1"/>
      <c r="S458" s="1"/>
      <c r="AD458" s="1"/>
    </row>
    <row r="459" spans="1:30" ht="15.75" customHeight="1">
      <c r="A459" s="1"/>
      <c r="B459" s="2"/>
      <c r="C459" s="1"/>
      <c r="D459" s="1"/>
      <c r="E459" s="1"/>
      <c r="F459" s="1"/>
      <c r="I459" s="3"/>
      <c r="L459" s="1"/>
      <c r="N459" s="1"/>
      <c r="O459" s="1"/>
      <c r="S459" s="1"/>
      <c r="AD459" s="1"/>
    </row>
    <row r="460" spans="1:30" ht="15.75" customHeight="1">
      <c r="A460" s="1"/>
      <c r="B460" s="2"/>
      <c r="C460" s="1"/>
      <c r="D460" s="1"/>
      <c r="E460" s="1"/>
      <c r="F460" s="1"/>
      <c r="I460" s="3"/>
      <c r="L460" s="1"/>
      <c r="N460" s="1"/>
      <c r="O460" s="1"/>
      <c r="S460" s="1"/>
      <c r="AD460" s="1"/>
    </row>
    <row r="461" spans="1:30" ht="15.75" customHeight="1">
      <c r="A461" s="1"/>
      <c r="B461" s="2"/>
      <c r="C461" s="1"/>
      <c r="D461" s="1"/>
      <c r="E461" s="1"/>
      <c r="F461" s="1"/>
      <c r="I461" s="3"/>
      <c r="L461" s="1"/>
      <c r="N461" s="1"/>
      <c r="O461" s="1"/>
      <c r="S461" s="1"/>
      <c r="AD461" s="1"/>
    </row>
    <row r="462" spans="1:30" ht="15.75" customHeight="1">
      <c r="A462" s="1"/>
      <c r="B462" s="2"/>
      <c r="C462" s="1"/>
      <c r="D462" s="1"/>
      <c r="E462" s="1"/>
      <c r="F462" s="1"/>
      <c r="I462" s="3"/>
      <c r="L462" s="1"/>
      <c r="N462" s="1"/>
      <c r="O462" s="1"/>
      <c r="S462" s="1"/>
      <c r="AD462" s="1"/>
    </row>
    <row r="463" spans="1:30" ht="15.75" customHeight="1">
      <c r="A463" s="1"/>
      <c r="B463" s="2"/>
      <c r="C463" s="1"/>
      <c r="D463" s="1"/>
      <c r="E463" s="1"/>
      <c r="F463" s="1"/>
      <c r="I463" s="3"/>
      <c r="L463" s="1"/>
      <c r="N463" s="1"/>
      <c r="O463" s="1"/>
      <c r="S463" s="1"/>
      <c r="AD463" s="1"/>
    </row>
    <row r="464" spans="1:30" ht="15.75" customHeight="1">
      <c r="A464" s="1"/>
      <c r="B464" s="2"/>
      <c r="C464" s="1"/>
      <c r="D464" s="1"/>
      <c r="E464" s="1"/>
      <c r="F464" s="1"/>
      <c r="I464" s="3"/>
      <c r="L464" s="1"/>
      <c r="N464" s="1"/>
      <c r="O464" s="1"/>
      <c r="S464" s="1"/>
      <c r="AD464" s="1"/>
    </row>
    <row r="465" spans="1:30" ht="15.75" customHeight="1">
      <c r="A465" s="1"/>
      <c r="B465" s="2"/>
      <c r="C465" s="1"/>
      <c r="D465" s="1"/>
      <c r="E465" s="1"/>
      <c r="F465" s="1"/>
      <c r="I465" s="3"/>
      <c r="L465" s="1"/>
      <c r="N465" s="1"/>
      <c r="O465" s="1"/>
      <c r="S465" s="1"/>
      <c r="AD465" s="1"/>
    </row>
    <row r="466" spans="1:30" ht="15.75" customHeight="1">
      <c r="A466" s="1"/>
      <c r="B466" s="2"/>
      <c r="C466" s="1"/>
      <c r="D466" s="1"/>
      <c r="E466" s="1"/>
      <c r="F466" s="1"/>
      <c r="I466" s="3"/>
      <c r="L466" s="1"/>
      <c r="N466" s="1"/>
      <c r="O466" s="1"/>
      <c r="S466" s="1"/>
      <c r="AD466" s="1"/>
    </row>
    <row r="467" spans="1:30" ht="15.75" customHeight="1">
      <c r="A467" s="1"/>
      <c r="B467" s="2"/>
      <c r="C467" s="1"/>
      <c r="D467" s="1"/>
      <c r="E467" s="1"/>
      <c r="F467" s="1"/>
      <c r="I467" s="3"/>
      <c r="L467" s="1"/>
      <c r="N467" s="1"/>
      <c r="O467" s="1"/>
      <c r="S467" s="1"/>
      <c r="AD467" s="1"/>
    </row>
    <row r="468" spans="1:30" ht="15.75" customHeight="1">
      <c r="A468" s="1"/>
      <c r="B468" s="2"/>
      <c r="C468" s="1"/>
      <c r="D468" s="1"/>
      <c r="E468" s="1"/>
      <c r="F468" s="1"/>
      <c r="I468" s="3"/>
      <c r="L468" s="1"/>
      <c r="N468" s="1"/>
      <c r="O468" s="1"/>
      <c r="S468" s="1"/>
      <c r="AD468" s="1"/>
    </row>
    <row r="469" spans="1:30" ht="15.75" customHeight="1">
      <c r="A469" s="1"/>
      <c r="B469" s="2"/>
      <c r="C469" s="1"/>
      <c r="D469" s="1"/>
      <c r="E469" s="1"/>
      <c r="F469" s="1"/>
      <c r="I469" s="3"/>
      <c r="L469" s="1"/>
      <c r="N469" s="1"/>
      <c r="O469" s="1"/>
      <c r="S469" s="1"/>
      <c r="AD469" s="1"/>
    </row>
    <row r="470" spans="1:30" ht="15.75" customHeight="1">
      <c r="A470" s="1"/>
      <c r="B470" s="2"/>
      <c r="C470" s="1"/>
      <c r="D470" s="1"/>
      <c r="E470" s="1"/>
      <c r="F470" s="1"/>
      <c r="I470" s="3"/>
      <c r="L470" s="1"/>
      <c r="N470" s="1"/>
      <c r="O470" s="1"/>
      <c r="S470" s="1"/>
      <c r="AD470" s="1"/>
    </row>
    <row r="471" spans="1:30" ht="15.75" customHeight="1">
      <c r="A471" s="1"/>
      <c r="B471" s="2"/>
      <c r="C471" s="1"/>
      <c r="D471" s="1"/>
      <c r="E471" s="1"/>
      <c r="F471" s="1"/>
      <c r="I471" s="3"/>
      <c r="L471" s="1"/>
      <c r="N471" s="1"/>
      <c r="O471" s="1"/>
      <c r="S471" s="1"/>
      <c r="AD471" s="1"/>
    </row>
    <row r="472" spans="1:30" ht="15.75" customHeight="1">
      <c r="A472" s="1"/>
      <c r="B472" s="2"/>
      <c r="C472" s="1"/>
      <c r="D472" s="1"/>
      <c r="E472" s="1"/>
      <c r="F472" s="1"/>
      <c r="I472" s="3"/>
      <c r="L472" s="1"/>
      <c r="N472" s="1"/>
      <c r="O472" s="1"/>
      <c r="S472" s="1"/>
      <c r="AD472" s="1"/>
    </row>
    <row r="473" spans="1:30" ht="15.75" customHeight="1">
      <c r="A473" s="1"/>
      <c r="B473" s="2"/>
      <c r="C473" s="1"/>
      <c r="D473" s="1"/>
      <c r="E473" s="1"/>
      <c r="F473" s="1"/>
      <c r="I473" s="3"/>
      <c r="L473" s="1"/>
      <c r="N473" s="1"/>
      <c r="O473" s="1"/>
      <c r="S473" s="1"/>
      <c r="AD473" s="1"/>
    </row>
    <row r="474" spans="1:30" ht="15.75" customHeight="1">
      <c r="A474" s="1"/>
      <c r="B474" s="2"/>
      <c r="C474" s="1"/>
      <c r="D474" s="1"/>
      <c r="E474" s="1"/>
      <c r="F474" s="1"/>
      <c r="I474" s="3"/>
      <c r="L474" s="1"/>
      <c r="N474" s="1"/>
      <c r="O474" s="1"/>
      <c r="S474" s="1"/>
      <c r="AD474" s="1"/>
    </row>
    <row r="475" spans="1:30" ht="15.75" customHeight="1">
      <c r="A475" s="1"/>
      <c r="B475" s="2"/>
      <c r="C475" s="1"/>
      <c r="D475" s="1"/>
      <c r="E475" s="1"/>
      <c r="F475" s="1"/>
      <c r="I475" s="3"/>
      <c r="L475" s="1"/>
      <c r="N475" s="1"/>
      <c r="O475" s="1"/>
      <c r="S475" s="1"/>
      <c r="AD475" s="1"/>
    </row>
    <row r="476" spans="1:30" ht="15.75" customHeight="1">
      <c r="A476" s="1"/>
      <c r="B476" s="2"/>
      <c r="C476" s="1"/>
      <c r="D476" s="1"/>
      <c r="E476" s="1"/>
      <c r="F476" s="1"/>
      <c r="I476" s="3"/>
      <c r="L476" s="1"/>
      <c r="N476" s="1"/>
      <c r="O476" s="1"/>
      <c r="S476" s="1"/>
      <c r="AD476" s="1"/>
    </row>
    <row r="477" spans="1:30" ht="15.75" customHeight="1">
      <c r="A477" s="1"/>
      <c r="B477" s="2"/>
      <c r="C477" s="1"/>
      <c r="D477" s="1"/>
      <c r="E477" s="1"/>
      <c r="F477" s="1"/>
      <c r="I477" s="3"/>
      <c r="L477" s="1"/>
      <c r="N477" s="1"/>
      <c r="O477" s="1"/>
      <c r="S477" s="1"/>
      <c r="AD477" s="1"/>
    </row>
    <row r="478" spans="1:30" ht="15.75" customHeight="1">
      <c r="A478" s="1"/>
      <c r="B478" s="2"/>
      <c r="C478" s="1"/>
      <c r="D478" s="1"/>
      <c r="E478" s="1"/>
      <c r="F478" s="1"/>
      <c r="I478" s="3"/>
      <c r="L478" s="1"/>
      <c r="N478" s="1"/>
      <c r="O478" s="1"/>
      <c r="S478" s="1"/>
      <c r="AD478" s="1"/>
    </row>
    <row r="479" spans="1:30" ht="15.75" customHeight="1">
      <c r="A479" s="1"/>
      <c r="B479" s="2"/>
      <c r="C479" s="1"/>
      <c r="D479" s="1"/>
      <c r="E479" s="1"/>
      <c r="F479" s="1"/>
      <c r="I479" s="3"/>
      <c r="L479" s="1"/>
      <c r="N479" s="1"/>
      <c r="O479" s="1"/>
      <c r="S479" s="1"/>
      <c r="AD479" s="1"/>
    </row>
    <row r="480" spans="1:30" ht="15.75" customHeight="1">
      <c r="A480" s="1"/>
      <c r="B480" s="2"/>
      <c r="C480" s="1"/>
      <c r="D480" s="1"/>
      <c r="E480" s="1"/>
      <c r="F480" s="1"/>
      <c r="I480" s="3"/>
      <c r="L480" s="1"/>
      <c r="N480" s="1"/>
      <c r="O480" s="1"/>
      <c r="S480" s="1"/>
      <c r="AD480" s="1"/>
    </row>
    <row r="481" spans="1:30" ht="15.75" customHeight="1">
      <c r="A481" s="1"/>
      <c r="B481" s="2"/>
      <c r="C481" s="1"/>
      <c r="D481" s="1"/>
      <c r="E481" s="1"/>
      <c r="F481" s="1"/>
      <c r="I481" s="3"/>
      <c r="L481" s="1"/>
      <c r="N481" s="1"/>
      <c r="O481" s="1"/>
      <c r="S481" s="1"/>
      <c r="AD481" s="1"/>
    </row>
    <row r="482" spans="1:30" ht="15.75" customHeight="1">
      <c r="A482" s="1"/>
      <c r="B482" s="2"/>
      <c r="C482" s="1"/>
      <c r="D482" s="1"/>
      <c r="E482" s="1"/>
      <c r="F482" s="1"/>
      <c r="I482" s="3"/>
      <c r="L482" s="1"/>
      <c r="N482" s="1"/>
      <c r="O482" s="1"/>
      <c r="S482" s="1"/>
      <c r="AD482" s="1"/>
    </row>
    <row r="483" spans="1:30" ht="15.75" customHeight="1">
      <c r="A483" s="1"/>
      <c r="B483" s="2"/>
      <c r="C483" s="1"/>
      <c r="D483" s="1"/>
      <c r="E483" s="1"/>
      <c r="F483" s="1"/>
      <c r="I483" s="3"/>
      <c r="L483" s="1"/>
      <c r="N483" s="1"/>
      <c r="O483" s="1"/>
      <c r="S483" s="1"/>
      <c r="AD483" s="1"/>
    </row>
    <row r="484" spans="1:30" ht="15.75" customHeight="1">
      <c r="A484" s="1"/>
      <c r="B484" s="2"/>
      <c r="C484" s="1"/>
      <c r="D484" s="1"/>
      <c r="E484" s="1"/>
      <c r="F484" s="1"/>
      <c r="I484" s="3"/>
      <c r="L484" s="1"/>
      <c r="N484" s="1"/>
      <c r="O484" s="1"/>
      <c r="S484" s="1"/>
      <c r="AD484" s="1"/>
    </row>
    <row r="485" spans="1:30" ht="15.75" customHeight="1">
      <c r="A485" s="1"/>
      <c r="B485" s="2"/>
      <c r="C485" s="1"/>
      <c r="D485" s="1"/>
      <c r="E485" s="1"/>
      <c r="F485" s="1"/>
      <c r="I485" s="3"/>
      <c r="L485" s="1"/>
      <c r="N485" s="1"/>
      <c r="O485" s="1"/>
      <c r="S485" s="1"/>
      <c r="AD485" s="1"/>
    </row>
    <row r="486" spans="1:30" ht="15.75" customHeight="1">
      <c r="A486" s="1"/>
      <c r="B486" s="2"/>
      <c r="C486" s="1"/>
      <c r="D486" s="1"/>
      <c r="E486" s="1"/>
      <c r="F486" s="1"/>
      <c r="I486" s="3"/>
      <c r="L486" s="1"/>
      <c r="N486" s="1"/>
      <c r="O486" s="1"/>
      <c r="S486" s="1"/>
      <c r="AD486" s="1"/>
    </row>
    <row r="487" spans="1:30" ht="15.75" customHeight="1">
      <c r="A487" s="1"/>
      <c r="B487" s="2"/>
      <c r="C487" s="1"/>
      <c r="D487" s="1"/>
      <c r="E487" s="1"/>
      <c r="F487" s="1"/>
      <c r="I487" s="3"/>
      <c r="L487" s="1"/>
      <c r="N487" s="1"/>
      <c r="O487" s="1"/>
      <c r="S487" s="1"/>
      <c r="AD487" s="1"/>
    </row>
    <row r="488" spans="1:30" ht="15.75" customHeight="1">
      <c r="A488" s="1"/>
      <c r="B488" s="2"/>
      <c r="C488" s="1"/>
      <c r="D488" s="1"/>
      <c r="E488" s="1"/>
      <c r="F488" s="1"/>
      <c r="I488" s="3"/>
      <c r="L488" s="1"/>
      <c r="N488" s="1"/>
      <c r="O488" s="1"/>
      <c r="S488" s="1"/>
      <c r="AD488" s="1"/>
    </row>
    <row r="489" spans="1:30" ht="15.75" customHeight="1">
      <c r="A489" s="1"/>
      <c r="B489" s="2"/>
      <c r="C489" s="1"/>
      <c r="D489" s="1"/>
      <c r="E489" s="1"/>
      <c r="F489" s="1"/>
      <c r="I489" s="3"/>
      <c r="L489" s="1"/>
      <c r="N489" s="1"/>
      <c r="O489" s="1"/>
      <c r="S489" s="1"/>
      <c r="AD489" s="1"/>
    </row>
    <row r="490" spans="1:30" ht="15.75" customHeight="1">
      <c r="A490" s="1"/>
      <c r="B490" s="2"/>
      <c r="C490" s="1"/>
      <c r="D490" s="1"/>
      <c r="E490" s="1"/>
      <c r="F490" s="1"/>
      <c r="I490" s="3"/>
      <c r="L490" s="1"/>
      <c r="N490" s="1"/>
      <c r="O490" s="1"/>
      <c r="S490" s="1"/>
      <c r="AD490" s="1"/>
    </row>
    <row r="491" spans="1:30" ht="15.75" customHeight="1">
      <c r="A491" s="1"/>
      <c r="B491" s="2"/>
      <c r="C491" s="1"/>
      <c r="D491" s="1"/>
      <c r="E491" s="1"/>
      <c r="F491" s="1"/>
      <c r="I491" s="3"/>
      <c r="L491" s="1"/>
      <c r="N491" s="1"/>
      <c r="O491" s="1"/>
      <c r="S491" s="1"/>
      <c r="AD491" s="1"/>
    </row>
    <row r="492" spans="1:30" ht="15.75" customHeight="1">
      <c r="A492" s="1"/>
      <c r="B492" s="2"/>
      <c r="C492" s="1"/>
      <c r="D492" s="1"/>
      <c r="E492" s="1"/>
      <c r="F492" s="1"/>
      <c r="I492" s="3"/>
      <c r="L492" s="1"/>
      <c r="N492" s="1"/>
      <c r="O492" s="1"/>
      <c r="S492" s="1"/>
      <c r="AD492" s="1"/>
    </row>
    <row r="493" spans="1:30" ht="15.75" customHeight="1">
      <c r="A493" s="1"/>
      <c r="B493" s="2"/>
      <c r="C493" s="1"/>
      <c r="D493" s="1"/>
      <c r="E493" s="1"/>
      <c r="F493" s="1"/>
      <c r="I493" s="3"/>
      <c r="L493" s="1"/>
      <c r="N493" s="1"/>
      <c r="O493" s="1"/>
      <c r="S493" s="1"/>
      <c r="AD493" s="1"/>
    </row>
    <row r="494" spans="1:30" ht="15.75" customHeight="1">
      <c r="A494" s="1"/>
      <c r="B494" s="2"/>
      <c r="C494" s="1"/>
      <c r="D494" s="1"/>
      <c r="E494" s="1"/>
      <c r="F494" s="1"/>
      <c r="I494" s="3"/>
      <c r="L494" s="1"/>
      <c r="N494" s="1"/>
      <c r="O494" s="1"/>
      <c r="S494" s="1"/>
      <c r="AD494" s="1"/>
    </row>
    <row r="495" spans="1:30" ht="15.75" customHeight="1">
      <c r="A495" s="1"/>
      <c r="B495" s="2"/>
      <c r="C495" s="1"/>
      <c r="D495" s="1"/>
      <c r="E495" s="1"/>
      <c r="F495" s="1"/>
      <c r="I495" s="3"/>
      <c r="L495" s="1"/>
      <c r="N495" s="1"/>
      <c r="O495" s="1"/>
      <c r="S495" s="1"/>
      <c r="AD495" s="1"/>
    </row>
    <row r="496" spans="1:30" ht="15.75" customHeight="1">
      <c r="A496" s="1"/>
      <c r="B496" s="2"/>
      <c r="C496" s="1"/>
      <c r="D496" s="1"/>
      <c r="E496" s="1"/>
      <c r="F496" s="1"/>
      <c r="I496" s="3"/>
      <c r="L496" s="1"/>
      <c r="N496" s="1"/>
      <c r="O496" s="1"/>
      <c r="S496" s="1"/>
      <c r="AD496" s="1"/>
    </row>
    <row r="497" spans="1:30" ht="15.75" customHeight="1">
      <c r="A497" s="1"/>
      <c r="B497" s="2"/>
      <c r="C497" s="1"/>
      <c r="D497" s="1"/>
      <c r="E497" s="1"/>
      <c r="F497" s="1"/>
      <c r="I497" s="3"/>
      <c r="L497" s="1"/>
      <c r="N497" s="1"/>
      <c r="O497" s="1"/>
      <c r="S497" s="1"/>
      <c r="AD497" s="1"/>
    </row>
    <row r="498" spans="1:30" ht="15.75" customHeight="1">
      <c r="A498" s="1"/>
      <c r="B498" s="2"/>
      <c r="C498" s="1"/>
      <c r="D498" s="1"/>
      <c r="E498" s="1"/>
      <c r="F498" s="1"/>
      <c r="I498" s="3"/>
      <c r="L498" s="1"/>
      <c r="N498" s="1"/>
      <c r="O498" s="1"/>
      <c r="S498" s="1"/>
      <c r="AD498" s="1"/>
    </row>
    <row r="499" spans="1:30" ht="15.75" customHeight="1">
      <c r="A499" s="1"/>
      <c r="B499" s="2"/>
      <c r="C499" s="1"/>
      <c r="D499" s="1"/>
      <c r="E499" s="1"/>
      <c r="F499" s="1"/>
      <c r="I499" s="3"/>
      <c r="L499" s="1"/>
      <c r="N499" s="1"/>
      <c r="O499" s="1"/>
      <c r="S499" s="1"/>
      <c r="AD499" s="1"/>
    </row>
    <row r="500" spans="1:30" ht="15.75" customHeight="1">
      <c r="A500" s="1"/>
      <c r="B500" s="2"/>
      <c r="C500" s="1"/>
      <c r="D500" s="1"/>
      <c r="E500" s="1"/>
      <c r="F500" s="1"/>
      <c r="I500" s="3"/>
      <c r="L500" s="1"/>
      <c r="N500" s="1"/>
      <c r="O500" s="1"/>
      <c r="S500" s="1"/>
      <c r="AD500" s="1"/>
    </row>
    <row r="501" spans="1:30" ht="15.75" customHeight="1">
      <c r="A501" s="1"/>
      <c r="B501" s="2"/>
      <c r="C501" s="1"/>
      <c r="D501" s="1"/>
      <c r="E501" s="1"/>
      <c r="F501" s="1"/>
      <c r="I501" s="3"/>
      <c r="L501" s="1"/>
      <c r="N501" s="1"/>
      <c r="O501" s="1"/>
      <c r="S501" s="1"/>
      <c r="AD501" s="1"/>
    </row>
    <row r="502" spans="1:30" ht="15.75" customHeight="1">
      <c r="A502" s="1"/>
      <c r="B502" s="2"/>
      <c r="C502" s="1"/>
      <c r="D502" s="1"/>
      <c r="E502" s="1"/>
      <c r="F502" s="1"/>
      <c r="I502" s="3"/>
      <c r="L502" s="1"/>
      <c r="N502" s="1"/>
      <c r="O502" s="1"/>
      <c r="S502" s="1"/>
      <c r="AD502" s="1"/>
    </row>
    <row r="503" spans="1:30" ht="15.75" customHeight="1">
      <c r="A503" s="1"/>
      <c r="B503" s="2"/>
      <c r="C503" s="1"/>
      <c r="D503" s="1"/>
      <c r="E503" s="1"/>
      <c r="F503" s="1"/>
      <c r="I503" s="3"/>
      <c r="L503" s="1"/>
      <c r="N503" s="1"/>
      <c r="O503" s="1"/>
      <c r="S503" s="1"/>
      <c r="AD503" s="1"/>
    </row>
    <row r="504" spans="1:30" ht="15.75" customHeight="1">
      <c r="A504" s="1"/>
      <c r="B504" s="2"/>
      <c r="C504" s="1"/>
      <c r="D504" s="1"/>
      <c r="E504" s="1"/>
      <c r="F504" s="1"/>
      <c r="I504" s="3"/>
      <c r="L504" s="1"/>
      <c r="N504" s="1"/>
      <c r="O504" s="1"/>
      <c r="S504" s="1"/>
      <c r="AD504" s="1"/>
    </row>
    <row r="505" spans="1:30" ht="15.75" customHeight="1">
      <c r="A505" s="1"/>
      <c r="B505" s="2"/>
      <c r="C505" s="1"/>
      <c r="D505" s="1"/>
      <c r="E505" s="1"/>
      <c r="F505" s="1"/>
      <c r="I505" s="3"/>
      <c r="L505" s="1"/>
      <c r="N505" s="1"/>
      <c r="O505" s="1"/>
      <c r="S505" s="1"/>
      <c r="AD505" s="1"/>
    </row>
    <row r="506" spans="1:30" ht="15.75" customHeight="1">
      <c r="A506" s="1"/>
      <c r="B506" s="2"/>
      <c r="C506" s="1"/>
      <c r="D506" s="1"/>
      <c r="E506" s="1"/>
      <c r="F506" s="1"/>
      <c r="I506" s="3"/>
      <c r="L506" s="1"/>
      <c r="N506" s="1"/>
      <c r="O506" s="1"/>
      <c r="S506" s="1"/>
      <c r="AD506" s="1"/>
    </row>
    <row r="507" spans="1:30" ht="15.75" customHeight="1">
      <c r="A507" s="1"/>
      <c r="B507" s="2"/>
      <c r="C507" s="1"/>
      <c r="D507" s="1"/>
      <c r="E507" s="1"/>
      <c r="F507" s="1"/>
      <c r="I507" s="3"/>
      <c r="L507" s="1"/>
      <c r="N507" s="1"/>
      <c r="O507" s="1"/>
      <c r="S507" s="1"/>
      <c r="AD507" s="1"/>
    </row>
    <row r="508" spans="1:30" ht="15.75" customHeight="1">
      <c r="A508" s="1"/>
      <c r="B508" s="2"/>
      <c r="C508" s="1"/>
      <c r="D508" s="1"/>
      <c r="E508" s="1"/>
      <c r="F508" s="1"/>
      <c r="I508" s="3"/>
      <c r="L508" s="1"/>
      <c r="N508" s="1"/>
      <c r="O508" s="1"/>
      <c r="S508" s="1"/>
      <c r="AD508" s="1"/>
    </row>
    <row r="509" spans="1:30" ht="15.75" customHeight="1">
      <c r="A509" s="1"/>
      <c r="B509" s="2"/>
      <c r="C509" s="1"/>
      <c r="D509" s="1"/>
      <c r="E509" s="1"/>
      <c r="F509" s="1"/>
      <c r="I509" s="3"/>
      <c r="L509" s="1"/>
      <c r="N509" s="1"/>
      <c r="O509" s="1"/>
      <c r="S509" s="1"/>
      <c r="AD509" s="1"/>
    </row>
    <row r="510" spans="1:30" ht="15.75" customHeight="1">
      <c r="A510" s="1"/>
      <c r="B510" s="2"/>
      <c r="C510" s="1"/>
      <c r="D510" s="1"/>
      <c r="E510" s="1"/>
      <c r="F510" s="1"/>
      <c r="I510" s="3"/>
      <c r="L510" s="1"/>
      <c r="N510" s="1"/>
      <c r="O510" s="1"/>
      <c r="S510" s="1"/>
      <c r="AD510" s="1"/>
    </row>
    <row r="511" spans="1:30" ht="15.75" customHeight="1">
      <c r="A511" s="1"/>
      <c r="B511" s="2"/>
      <c r="C511" s="1"/>
      <c r="D511" s="1"/>
      <c r="E511" s="1"/>
      <c r="F511" s="1"/>
      <c r="I511" s="3"/>
      <c r="L511" s="1"/>
      <c r="N511" s="1"/>
      <c r="O511" s="1"/>
      <c r="S511" s="1"/>
      <c r="AD511" s="1"/>
    </row>
    <row r="512" spans="1:30" ht="15.75" customHeight="1">
      <c r="A512" s="1"/>
      <c r="B512" s="2"/>
      <c r="C512" s="1"/>
      <c r="D512" s="1"/>
      <c r="E512" s="1"/>
      <c r="F512" s="1"/>
      <c r="I512" s="3"/>
      <c r="L512" s="1"/>
      <c r="N512" s="1"/>
      <c r="O512" s="1"/>
      <c r="S512" s="1"/>
      <c r="AD512" s="1"/>
    </row>
    <row r="513" spans="1:30" ht="15.75" customHeight="1">
      <c r="A513" s="1"/>
      <c r="B513" s="2"/>
      <c r="C513" s="1"/>
      <c r="D513" s="1"/>
      <c r="E513" s="1"/>
      <c r="F513" s="1"/>
      <c r="I513" s="3"/>
      <c r="L513" s="1"/>
      <c r="N513" s="1"/>
      <c r="O513" s="1"/>
      <c r="S513" s="1"/>
      <c r="AD513" s="1"/>
    </row>
    <row r="514" spans="1:30" ht="15.75" customHeight="1">
      <c r="A514" s="1"/>
      <c r="B514" s="2"/>
      <c r="C514" s="1"/>
      <c r="D514" s="1"/>
      <c r="E514" s="1"/>
      <c r="F514" s="1"/>
      <c r="I514" s="3"/>
      <c r="L514" s="1"/>
      <c r="N514" s="1"/>
      <c r="O514" s="1"/>
      <c r="S514" s="1"/>
      <c r="AD514" s="1"/>
    </row>
    <row r="515" spans="1:30" ht="15.75" customHeight="1">
      <c r="A515" s="1"/>
      <c r="B515" s="2"/>
      <c r="C515" s="1"/>
      <c r="D515" s="1"/>
      <c r="E515" s="1"/>
      <c r="F515" s="1"/>
      <c r="I515" s="3"/>
      <c r="L515" s="1"/>
      <c r="N515" s="1"/>
      <c r="O515" s="1"/>
      <c r="S515" s="1"/>
      <c r="AD515" s="1"/>
    </row>
    <row r="516" spans="1:30" ht="15.75" customHeight="1">
      <c r="A516" s="1"/>
      <c r="B516" s="2"/>
      <c r="C516" s="1"/>
      <c r="D516" s="1"/>
      <c r="E516" s="1"/>
      <c r="F516" s="1"/>
      <c r="I516" s="3"/>
      <c r="L516" s="1"/>
      <c r="N516" s="1"/>
      <c r="O516" s="1"/>
      <c r="S516" s="1"/>
      <c r="AD516" s="1"/>
    </row>
    <row r="517" spans="1:30" ht="15.75" customHeight="1">
      <c r="A517" s="1"/>
      <c r="B517" s="2"/>
      <c r="C517" s="1"/>
      <c r="D517" s="1"/>
      <c r="E517" s="1"/>
      <c r="F517" s="1"/>
      <c r="I517" s="3"/>
      <c r="L517" s="1"/>
      <c r="N517" s="1"/>
      <c r="O517" s="1"/>
      <c r="S517" s="1"/>
      <c r="AD517" s="1"/>
    </row>
    <row r="518" spans="1:30" ht="15.75" customHeight="1">
      <c r="A518" s="1"/>
      <c r="B518" s="2"/>
      <c r="C518" s="1"/>
      <c r="D518" s="1"/>
      <c r="E518" s="1"/>
      <c r="F518" s="1"/>
      <c r="I518" s="3"/>
      <c r="L518" s="1"/>
      <c r="N518" s="1"/>
      <c r="O518" s="1"/>
      <c r="S518" s="1"/>
      <c r="AD518" s="1"/>
    </row>
    <row r="519" spans="1:30" ht="15.75" customHeight="1">
      <c r="A519" s="1"/>
      <c r="B519" s="2"/>
      <c r="C519" s="1"/>
      <c r="D519" s="1"/>
      <c r="E519" s="1"/>
      <c r="F519" s="1"/>
      <c r="I519" s="3"/>
      <c r="L519" s="1"/>
      <c r="N519" s="1"/>
      <c r="O519" s="1"/>
      <c r="S519" s="1"/>
      <c r="AD519" s="1"/>
    </row>
    <row r="520" spans="1:30" ht="15.75" customHeight="1">
      <c r="A520" s="1"/>
      <c r="B520" s="2"/>
      <c r="C520" s="1"/>
      <c r="D520" s="1"/>
      <c r="E520" s="1"/>
      <c r="F520" s="1"/>
      <c r="I520" s="3"/>
      <c r="L520" s="1"/>
      <c r="N520" s="1"/>
      <c r="O520" s="1"/>
      <c r="S520" s="1"/>
      <c r="AD520" s="1"/>
    </row>
    <row r="521" spans="1:30" ht="15.75" customHeight="1">
      <c r="A521" s="1"/>
      <c r="B521" s="2"/>
      <c r="C521" s="1"/>
      <c r="D521" s="1"/>
      <c r="E521" s="1"/>
      <c r="F521" s="1"/>
      <c r="I521" s="3"/>
      <c r="L521" s="1"/>
      <c r="N521" s="1"/>
      <c r="O521" s="1"/>
      <c r="S521" s="1"/>
      <c r="AD521" s="1"/>
    </row>
    <row r="522" spans="1:30" ht="15.75" customHeight="1">
      <c r="A522" s="1"/>
      <c r="B522" s="2"/>
      <c r="C522" s="1"/>
      <c r="D522" s="1"/>
      <c r="E522" s="1"/>
      <c r="F522" s="1"/>
      <c r="I522" s="3"/>
      <c r="L522" s="1"/>
      <c r="N522" s="1"/>
      <c r="O522" s="1"/>
      <c r="S522" s="1"/>
      <c r="AD522" s="1"/>
    </row>
    <row r="523" spans="1:30" ht="15.75" customHeight="1">
      <c r="A523" s="1"/>
      <c r="B523" s="2"/>
      <c r="C523" s="1"/>
      <c r="D523" s="1"/>
      <c r="E523" s="1"/>
      <c r="F523" s="1"/>
      <c r="I523" s="3"/>
      <c r="L523" s="1"/>
      <c r="N523" s="1"/>
      <c r="O523" s="1"/>
      <c r="S523" s="1"/>
      <c r="AD523" s="1"/>
    </row>
    <row r="524" spans="1:30" ht="15.75" customHeight="1">
      <c r="A524" s="1"/>
      <c r="B524" s="2"/>
      <c r="C524" s="1"/>
      <c r="D524" s="1"/>
      <c r="E524" s="1"/>
      <c r="F524" s="1"/>
      <c r="I524" s="3"/>
      <c r="L524" s="1"/>
      <c r="N524" s="1"/>
      <c r="O524" s="1"/>
      <c r="S524" s="1"/>
      <c r="AD524" s="1"/>
    </row>
    <row r="525" spans="1:30" ht="15.75" customHeight="1">
      <c r="A525" s="1"/>
      <c r="B525" s="2"/>
      <c r="C525" s="1"/>
      <c r="D525" s="1"/>
      <c r="E525" s="1"/>
      <c r="F525" s="1"/>
      <c r="I525" s="3"/>
      <c r="L525" s="1"/>
      <c r="N525" s="1"/>
      <c r="O525" s="1"/>
      <c r="S525" s="1"/>
      <c r="AD525" s="1"/>
    </row>
    <row r="526" spans="1:30" ht="15.75" customHeight="1">
      <c r="A526" s="1"/>
      <c r="B526" s="2"/>
      <c r="C526" s="1"/>
      <c r="D526" s="1"/>
      <c r="E526" s="1"/>
      <c r="F526" s="1"/>
      <c r="I526" s="3"/>
      <c r="L526" s="1"/>
      <c r="N526" s="1"/>
      <c r="O526" s="1"/>
      <c r="S526" s="1"/>
      <c r="AD526" s="1"/>
    </row>
    <row r="527" spans="1:30" ht="15.75" customHeight="1">
      <c r="A527" s="1"/>
      <c r="B527" s="2"/>
      <c r="C527" s="1"/>
      <c r="D527" s="1"/>
      <c r="E527" s="1"/>
      <c r="F527" s="1"/>
      <c r="I527" s="3"/>
      <c r="L527" s="1"/>
      <c r="N527" s="1"/>
      <c r="O527" s="1"/>
      <c r="S527" s="1"/>
      <c r="AD527" s="1"/>
    </row>
    <row r="528" spans="1:30" ht="15.75" customHeight="1">
      <c r="A528" s="1"/>
      <c r="B528" s="2"/>
      <c r="C528" s="1"/>
      <c r="D528" s="1"/>
      <c r="E528" s="1"/>
      <c r="F528" s="1"/>
      <c r="I528" s="3"/>
      <c r="L528" s="1"/>
      <c r="N528" s="1"/>
      <c r="O528" s="1"/>
      <c r="S528" s="1"/>
      <c r="AD528" s="1"/>
    </row>
    <row r="529" spans="1:30" ht="15.75" customHeight="1">
      <c r="A529" s="1"/>
      <c r="B529" s="2"/>
      <c r="C529" s="1"/>
      <c r="D529" s="1"/>
      <c r="E529" s="1"/>
      <c r="F529" s="1"/>
      <c r="I529" s="3"/>
      <c r="L529" s="1"/>
      <c r="N529" s="1"/>
      <c r="O529" s="1"/>
      <c r="S529" s="1"/>
      <c r="AD529" s="1"/>
    </row>
    <row r="530" spans="1:30" ht="15.75" customHeight="1">
      <c r="A530" s="1"/>
      <c r="B530" s="2"/>
      <c r="C530" s="1"/>
      <c r="D530" s="1"/>
      <c r="E530" s="1"/>
      <c r="F530" s="1"/>
      <c r="I530" s="3"/>
      <c r="L530" s="1"/>
      <c r="N530" s="1"/>
      <c r="O530" s="1"/>
      <c r="S530" s="1"/>
      <c r="AD530" s="1"/>
    </row>
    <row r="531" spans="1:30" ht="15.75" customHeight="1">
      <c r="A531" s="1"/>
      <c r="B531" s="2"/>
      <c r="C531" s="1"/>
      <c r="D531" s="1"/>
      <c r="E531" s="1"/>
      <c r="F531" s="1"/>
      <c r="I531" s="3"/>
      <c r="L531" s="1"/>
      <c r="N531" s="1"/>
      <c r="O531" s="1"/>
      <c r="S531" s="1"/>
      <c r="AD531" s="1"/>
    </row>
    <row r="532" spans="1:30" ht="15.75" customHeight="1">
      <c r="A532" s="1"/>
      <c r="B532" s="2"/>
      <c r="C532" s="1"/>
      <c r="D532" s="1"/>
      <c r="E532" s="1"/>
      <c r="F532" s="1"/>
      <c r="I532" s="3"/>
      <c r="L532" s="1"/>
      <c r="N532" s="1"/>
      <c r="O532" s="1"/>
      <c r="S532" s="1"/>
      <c r="AD532" s="1"/>
    </row>
    <row r="533" spans="1:30" ht="15.75" customHeight="1">
      <c r="A533" s="1"/>
      <c r="B533" s="2"/>
      <c r="C533" s="1"/>
      <c r="D533" s="1"/>
      <c r="E533" s="1"/>
      <c r="F533" s="1"/>
      <c r="I533" s="3"/>
      <c r="L533" s="1"/>
      <c r="N533" s="1"/>
      <c r="O533" s="1"/>
      <c r="S533" s="1"/>
      <c r="AD533" s="1"/>
    </row>
    <row r="534" spans="1:30" ht="15.75" customHeight="1">
      <c r="A534" s="1"/>
      <c r="B534" s="2"/>
      <c r="C534" s="1"/>
      <c r="D534" s="1"/>
      <c r="E534" s="1"/>
      <c r="F534" s="1"/>
      <c r="I534" s="3"/>
      <c r="L534" s="1"/>
      <c r="N534" s="1"/>
      <c r="O534" s="1"/>
      <c r="S534" s="1"/>
      <c r="AD534" s="1"/>
    </row>
    <row r="535" spans="1:30" ht="15.75" customHeight="1">
      <c r="A535" s="1"/>
      <c r="B535" s="2"/>
      <c r="C535" s="1"/>
      <c r="D535" s="1"/>
      <c r="E535" s="1"/>
      <c r="F535" s="1"/>
      <c r="I535" s="3"/>
      <c r="L535" s="1"/>
      <c r="N535" s="1"/>
      <c r="O535" s="1"/>
      <c r="S535" s="1"/>
      <c r="AD535" s="1"/>
    </row>
    <row r="536" spans="1:30" ht="15.75" customHeight="1">
      <c r="A536" s="1"/>
      <c r="B536" s="2"/>
      <c r="C536" s="1"/>
      <c r="D536" s="1"/>
      <c r="E536" s="1"/>
      <c r="F536" s="1"/>
      <c r="I536" s="3"/>
      <c r="L536" s="1"/>
      <c r="N536" s="1"/>
      <c r="O536" s="1"/>
      <c r="S536" s="1"/>
      <c r="AD536" s="1"/>
    </row>
    <row r="537" spans="1:30" ht="15.75" customHeight="1">
      <c r="A537" s="1"/>
      <c r="B537" s="2"/>
      <c r="C537" s="1"/>
      <c r="D537" s="1"/>
      <c r="E537" s="1"/>
      <c r="F537" s="1"/>
      <c r="I537" s="3"/>
      <c r="L537" s="1"/>
      <c r="N537" s="1"/>
      <c r="O537" s="1"/>
      <c r="S537" s="1"/>
      <c r="AD537" s="1"/>
    </row>
    <row r="538" spans="1:30" ht="15.75" customHeight="1">
      <c r="A538" s="1"/>
      <c r="B538" s="2"/>
      <c r="C538" s="1"/>
      <c r="D538" s="1"/>
      <c r="E538" s="1"/>
      <c r="F538" s="1"/>
      <c r="I538" s="3"/>
      <c r="L538" s="1"/>
      <c r="N538" s="1"/>
      <c r="O538" s="1"/>
      <c r="S538" s="1"/>
      <c r="AD538" s="1"/>
    </row>
    <row r="539" spans="1:30" ht="15.75" customHeight="1">
      <c r="A539" s="1"/>
      <c r="B539" s="2"/>
      <c r="C539" s="1"/>
      <c r="D539" s="1"/>
      <c r="E539" s="1"/>
      <c r="F539" s="1"/>
      <c r="I539" s="3"/>
      <c r="L539" s="1"/>
      <c r="N539" s="1"/>
      <c r="O539" s="1"/>
      <c r="S539" s="1"/>
      <c r="AD539" s="1"/>
    </row>
    <row r="540" spans="1:30" ht="15.75" customHeight="1">
      <c r="A540" s="1"/>
      <c r="B540" s="2"/>
      <c r="C540" s="1"/>
      <c r="D540" s="1"/>
      <c r="E540" s="1"/>
      <c r="F540" s="1"/>
      <c r="I540" s="3"/>
      <c r="L540" s="1"/>
      <c r="N540" s="1"/>
      <c r="O540" s="1"/>
      <c r="S540" s="1"/>
      <c r="AD540" s="1"/>
    </row>
    <row r="541" spans="1:30" ht="15.75" customHeight="1">
      <c r="A541" s="1"/>
      <c r="B541" s="2"/>
      <c r="C541" s="1"/>
      <c r="D541" s="1"/>
      <c r="E541" s="1"/>
      <c r="F541" s="1"/>
      <c r="I541" s="3"/>
      <c r="L541" s="1"/>
      <c r="N541" s="1"/>
      <c r="O541" s="1"/>
      <c r="S541" s="1"/>
      <c r="AD541" s="1"/>
    </row>
    <row r="542" spans="1:30" ht="15.75" customHeight="1">
      <c r="A542" s="1"/>
      <c r="B542" s="2"/>
      <c r="C542" s="1"/>
      <c r="D542" s="1"/>
      <c r="E542" s="1"/>
      <c r="F542" s="1"/>
      <c r="I542" s="3"/>
      <c r="L542" s="1"/>
      <c r="N542" s="1"/>
      <c r="O542" s="1"/>
      <c r="S542" s="1"/>
      <c r="AD542" s="1"/>
    </row>
    <row r="543" spans="1:30" ht="15.75" customHeight="1">
      <c r="A543" s="1"/>
      <c r="B543" s="2"/>
      <c r="C543" s="1"/>
      <c r="D543" s="1"/>
      <c r="E543" s="1"/>
      <c r="F543" s="1"/>
      <c r="I543" s="3"/>
      <c r="L543" s="1"/>
      <c r="N543" s="1"/>
      <c r="O543" s="1"/>
      <c r="S543" s="1"/>
      <c r="AD543" s="1"/>
    </row>
    <row r="544" spans="1:30" ht="15.75" customHeight="1">
      <c r="A544" s="1"/>
      <c r="B544" s="2"/>
      <c r="C544" s="1"/>
      <c r="D544" s="1"/>
      <c r="E544" s="1"/>
      <c r="F544" s="1"/>
      <c r="I544" s="3"/>
      <c r="L544" s="1"/>
      <c r="N544" s="1"/>
      <c r="O544" s="1"/>
      <c r="S544" s="1"/>
      <c r="AD544" s="1"/>
    </row>
    <row r="545" spans="1:30" ht="15.75" customHeight="1">
      <c r="A545" s="1"/>
      <c r="B545" s="2"/>
      <c r="C545" s="1"/>
      <c r="D545" s="1"/>
      <c r="E545" s="1"/>
      <c r="F545" s="1"/>
      <c r="I545" s="3"/>
      <c r="L545" s="1"/>
      <c r="N545" s="1"/>
      <c r="O545" s="1"/>
      <c r="S545" s="1"/>
      <c r="AD545" s="1"/>
    </row>
    <row r="546" spans="1:30" ht="15.75" customHeight="1">
      <c r="A546" s="1"/>
      <c r="B546" s="2"/>
      <c r="C546" s="1"/>
      <c r="D546" s="1"/>
      <c r="E546" s="1"/>
      <c r="F546" s="1"/>
      <c r="I546" s="3"/>
      <c r="L546" s="1"/>
      <c r="N546" s="1"/>
      <c r="O546" s="1"/>
      <c r="S546" s="1"/>
      <c r="AD546" s="1"/>
    </row>
    <row r="547" spans="1:30" ht="15.75" customHeight="1">
      <c r="A547" s="1"/>
      <c r="B547" s="2"/>
      <c r="C547" s="1"/>
      <c r="D547" s="1"/>
      <c r="E547" s="1"/>
      <c r="F547" s="1"/>
      <c r="I547" s="3"/>
      <c r="L547" s="1"/>
      <c r="N547" s="1"/>
      <c r="O547" s="1"/>
      <c r="S547" s="1"/>
      <c r="AD547" s="1"/>
    </row>
    <row r="548" spans="1:30" ht="15.75" customHeight="1">
      <c r="A548" s="1"/>
      <c r="B548" s="2"/>
      <c r="C548" s="1"/>
      <c r="D548" s="1"/>
      <c r="E548" s="1"/>
      <c r="F548" s="1"/>
      <c r="I548" s="3"/>
      <c r="L548" s="1"/>
      <c r="N548" s="1"/>
      <c r="O548" s="1"/>
      <c r="S548" s="1"/>
      <c r="AD548" s="1"/>
    </row>
    <row r="549" spans="1:30" ht="15.75" customHeight="1">
      <c r="A549" s="1"/>
      <c r="B549" s="2"/>
      <c r="C549" s="1"/>
      <c r="D549" s="1"/>
      <c r="E549" s="1"/>
      <c r="F549" s="1"/>
      <c r="I549" s="3"/>
      <c r="L549" s="1"/>
      <c r="N549" s="1"/>
      <c r="O549" s="1"/>
      <c r="S549" s="1"/>
      <c r="AD549" s="1"/>
    </row>
    <row r="550" spans="1:30" ht="15.75" customHeight="1">
      <c r="A550" s="1"/>
      <c r="B550" s="2"/>
      <c r="C550" s="1"/>
      <c r="D550" s="1"/>
      <c r="E550" s="1"/>
      <c r="F550" s="1"/>
      <c r="I550" s="3"/>
      <c r="L550" s="1"/>
      <c r="N550" s="1"/>
      <c r="O550" s="1"/>
      <c r="S550" s="1"/>
      <c r="AD550" s="1"/>
    </row>
    <row r="551" spans="1:30" ht="15.75" customHeight="1">
      <c r="A551" s="1"/>
      <c r="B551" s="2"/>
      <c r="C551" s="1"/>
      <c r="D551" s="1"/>
      <c r="E551" s="1"/>
      <c r="F551" s="1"/>
      <c r="I551" s="3"/>
      <c r="L551" s="1"/>
      <c r="N551" s="1"/>
      <c r="O551" s="1"/>
      <c r="S551" s="1"/>
      <c r="AD551" s="1"/>
    </row>
    <row r="552" spans="1:30" ht="15.75" customHeight="1">
      <c r="A552" s="1"/>
      <c r="B552" s="2"/>
      <c r="C552" s="1"/>
      <c r="D552" s="1"/>
      <c r="E552" s="1"/>
      <c r="F552" s="1"/>
      <c r="I552" s="3"/>
      <c r="L552" s="1"/>
      <c r="N552" s="1"/>
      <c r="O552" s="1"/>
      <c r="S552" s="1"/>
      <c r="AD552" s="1"/>
    </row>
    <row r="553" spans="1:30" ht="15.75" customHeight="1">
      <c r="A553" s="1"/>
      <c r="B553" s="2"/>
      <c r="C553" s="1"/>
      <c r="D553" s="1"/>
      <c r="E553" s="1"/>
      <c r="F553" s="1"/>
      <c r="I553" s="3"/>
      <c r="L553" s="1"/>
      <c r="N553" s="1"/>
      <c r="O553" s="1"/>
      <c r="S553" s="1"/>
      <c r="AD553" s="1"/>
    </row>
    <row r="554" spans="1:30" ht="15.75" customHeight="1">
      <c r="A554" s="1"/>
      <c r="B554" s="2"/>
      <c r="C554" s="1"/>
      <c r="D554" s="1"/>
      <c r="E554" s="1"/>
      <c r="F554" s="1"/>
      <c r="I554" s="3"/>
      <c r="L554" s="1"/>
      <c r="N554" s="1"/>
      <c r="O554" s="1"/>
      <c r="S554" s="1"/>
      <c r="AD554" s="1"/>
    </row>
    <row r="555" spans="1:30" ht="15.75" customHeight="1">
      <c r="A555" s="1"/>
      <c r="B555" s="2"/>
      <c r="C555" s="1"/>
      <c r="D555" s="1"/>
      <c r="E555" s="1"/>
      <c r="F555" s="1"/>
      <c r="I555" s="3"/>
      <c r="L555" s="1"/>
      <c r="N555" s="1"/>
      <c r="O555" s="1"/>
      <c r="S555" s="1"/>
      <c r="AD555" s="1"/>
    </row>
    <row r="556" spans="1:30" ht="15.75" customHeight="1">
      <c r="A556" s="1"/>
      <c r="B556" s="2"/>
      <c r="C556" s="1"/>
      <c r="D556" s="1"/>
      <c r="E556" s="1"/>
      <c r="F556" s="1"/>
      <c r="I556" s="3"/>
      <c r="L556" s="1"/>
      <c r="N556" s="1"/>
      <c r="O556" s="1"/>
      <c r="S556" s="1"/>
      <c r="AD556" s="1"/>
    </row>
    <row r="557" spans="1:30" ht="15.75" customHeight="1">
      <c r="A557" s="1"/>
      <c r="B557" s="2"/>
      <c r="C557" s="1"/>
      <c r="D557" s="1"/>
      <c r="E557" s="1"/>
      <c r="F557" s="1"/>
      <c r="I557" s="3"/>
      <c r="L557" s="1"/>
      <c r="N557" s="1"/>
      <c r="O557" s="1"/>
      <c r="S557" s="1"/>
      <c r="AD557" s="1"/>
    </row>
    <row r="558" spans="1:30" ht="15.75" customHeight="1">
      <c r="A558" s="1"/>
      <c r="B558" s="2"/>
      <c r="C558" s="1"/>
      <c r="D558" s="1"/>
      <c r="E558" s="1"/>
      <c r="F558" s="1"/>
      <c r="I558" s="3"/>
      <c r="L558" s="1"/>
      <c r="N558" s="1"/>
      <c r="O558" s="1"/>
      <c r="S558" s="1"/>
      <c r="AD558" s="1"/>
    </row>
    <row r="559" spans="1:30" ht="15.75" customHeight="1">
      <c r="A559" s="1"/>
      <c r="B559" s="2"/>
      <c r="C559" s="1"/>
      <c r="D559" s="1"/>
      <c r="E559" s="1"/>
      <c r="F559" s="1"/>
      <c r="I559" s="3"/>
      <c r="L559" s="1"/>
      <c r="N559" s="1"/>
      <c r="O559" s="1"/>
      <c r="S559" s="1"/>
      <c r="AD559" s="1"/>
    </row>
    <row r="560" spans="1:30" ht="15.75" customHeight="1">
      <c r="A560" s="1"/>
      <c r="B560" s="2"/>
      <c r="C560" s="1"/>
      <c r="D560" s="1"/>
      <c r="E560" s="1"/>
      <c r="F560" s="1"/>
      <c r="I560" s="3"/>
      <c r="L560" s="1"/>
      <c r="N560" s="1"/>
      <c r="O560" s="1"/>
      <c r="S560" s="1"/>
      <c r="AD560" s="1"/>
    </row>
    <row r="561" spans="1:30" ht="15.75" customHeight="1">
      <c r="A561" s="1"/>
      <c r="B561" s="2"/>
      <c r="C561" s="1"/>
      <c r="D561" s="1"/>
      <c r="E561" s="1"/>
      <c r="F561" s="1"/>
      <c r="I561" s="3"/>
      <c r="L561" s="1"/>
      <c r="N561" s="1"/>
      <c r="O561" s="1"/>
      <c r="S561" s="1"/>
      <c r="AD561" s="1"/>
    </row>
    <row r="562" spans="1:30" ht="15.75" customHeight="1">
      <c r="A562" s="1"/>
      <c r="B562" s="2"/>
      <c r="C562" s="1"/>
      <c r="D562" s="1"/>
      <c r="E562" s="1"/>
      <c r="F562" s="1"/>
      <c r="I562" s="3"/>
      <c r="L562" s="1"/>
      <c r="N562" s="1"/>
      <c r="O562" s="1"/>
      <c r="S562" s="1"/>
      <c r="AD562" s="1"/>
    </row>
    <row r="563" spans="1:30" ht="15.75" customHeight="1">
      <c r="A563" s="1"/>
      <c r="B563" s="2"/>
      <c r="C563" s="1"/>
      <c r="D563" s="1"/>
      <c r="E563" s="1"/>
      <c r="F563" s="1"/>
      <c r="I563" s="3"/>
      <c r="L563" s="1"/>
      <c r="N563" s="1"/>
      <c r="O563" s="1"/>
      <c r="S563" s="1"/>
      <c r="AD563" s="1"/>
    </row>
    <row r="564" spans="1:30" ht="15.75" customHeight="1">
      <c r="A564" s="1"/>
      <c r="B564" s="2"/>
      <c r="C564" s="1"/>
      <c r="D564" s="1"/>
      <c r="E564" s="1"/>
      <c r="F564" s="1"/>
      <c r="I564" s="3"/>
      <c r="L564" s="1"/>
      <c r="N564" s="1"/>
      <c r="O564" s="1"/>
      <c r="S564" s="1"/>
      <c r="AD564" s="1"/>
    </row>
    <row r="565" spans="1:30" ht="15.75" customHeight="1">
      <c r="A565" s="1"/>
      <c r="B565" s="2"/>
      <c r="C565" s="1"/>
      <c r="D565" s="1"/>
      <c r="E565" s="1"/>
      <c r="F565" s="1"/>
      <c r="I565" s="3"/>
      <c r="L565" s="1"/>
      <c r="N565" s="1"/>
      <c r="O565" s="1"/>
      <c r="S565" s="1"/>
      <c r="AD565" s="1"/>
    </row>
    <row r="566" spans="1:30" ht="15.75" customHeight="1">
      <c r="A566" s="1"/>
      <c r="B566" s="2"/>
      <c r="C566" s="1"/>
      <c r="D566" s="1"/>
      <c r="E566" s="1"/>
      <c r="F566" s="1"/>
      <c r="I566" s="3"/>
      <c r="L566" s="1"/>
      <c r="N566" s="1"/>
      <c r="O566" s="1"/>
      <c r="S566" s="1"/>
      <c r="AD566" s="1"/>
    </row>
    <row r="567" spans="1:30" ht="15.75" customHeight="1">
      <c r="A567" s="1"/>
      <c r="B567" s="2"/>
      <c r="C567" s="1"/>
      <c r="D567" s="1"/>
      <c r="E567" s="1"/>
      <c r="F567" s="1"/>
      <c r="I567" s="3"/>
      <c r="L567" s="1"/>
      <c r="N567" s="1"/>
      <c r="O567" s="1"/>
      <c r="S567" s="1"/>
      <c r="AD567" s="1"/>
    </row>
    <row r="568" spans="1:30" ht="15.75" customHeight="1">
      <c r="A568" s="1"/>
      <c r="B568" s="2"/>
      <c r="C568" s="1"/>
      <c r="D568" s="1"/>
      <c r="E568" s="1"/>
      <c r="F568" s="1"/>
      <c r="I568" s="3"/>
      <c r="L568" s="1"/>
      <c r="N568" s="1"/>
      <c r="O568" s="1"/>
      <c r="S568" s="1"/>
      <c r="AD568" s="1"/>
    </row>
    <row r="569" spans="1:30" ht="15.75" customHeight="1">
      <c r="A569" s="1"/>
      <c r="B569" s="2"/>
      <c r="C569" s="1"/>
      <c r="D569" s="1"/>
      <c r="E569" s="1"/>
      <c r="F569" s="1"/>
      <c r="I569" s="3"/>
      <c r="L569" s="1"/>
      <c r="N569" s="1"/>
      <c r="O569" s="1"/>
      <c r="S569" s="1"/>
      <c r="AD569" s="1"/>
    </row>
    <row r="570" spans="1:30" ht="15.75" customHeight="1">
      <c r="A570" s="1"/>
      <c r="B570" s="2"/>
      <c r="C570" s="1"/>
      <c r="D570" s="1"/>
      <c r="E570" s="1"/>
      <c r="F570" s="1"/>
      <c r="I570" s="3"/>
      <c r="L570" s="1"/>
      <c r="N570" s="1"/>
      <c r="O570" s="1"/>
      <c r="S570" s="1"/>
      <c r="AD570" s="1"/>
    </row>
    <row r="571" spans="1:30" ht="15.75" customHeight="1">
      <c r="A571" s="1"/>
      <c r="B571" s="2"/>
      <c r="C571" s="1"/>
      <c r="D571" s="1"/>
      <c r="E571" s="1"/>
      <c r="F571" s="1"/>
      <c r="I571" s="3"/>
      <c r="L571" s="1"/>
      <c r="N571" s="1"/>
      <c r="O571" s="1"/>
      <c r="S571" s="1"/>
      <c r="AD571" s="1"/>
    </row>
    <row r="572" spans="1:30" ht="15.75" customHeight="1">
      <c r="A572" s="1"/>
      <c r="B572" s="2"/>
      <c r="C572" s="1"/>
      <c r="D572" s="1"/>
      <c r="E572" s="1"/>
      <c r="F572" s="1"/>
      <c r="I572" s="3"/>
      <c r="L572" s="1"/>
      <c r="N572" s="1"/>
      <c r="O572" s="1"/>
      <c r="S572" s="1"/>
      <c r="AD572" s="1"/>
    </row>
    <row r="573" spans="1:30" ht="15.75" customHeight="1">
      <c r="A573" s="1"/>
      <c r="B573" s="2"/>
      <c r="C573" s="1"/>
      <c r="D573" s="1"/>
      <c r="E573" s="1"/>
      <c r="F573" s="1"/>
      <c r="I573" s="3"/>
      <c r="L573" s="1"/>
      <c r="N573" s="1"/>
      <c r="O573" s="1"/>
      <c r="S573" s="1"/>
      <c r="AD573" s="1"/>
    </row>
    <row r="574" spans="1:30" ht="15.75" customHeight="1">
      <c r="A574" s="1"/>
      <c r="B574" s="2"/>
      <c r="C574" s="1"/>
      <c r="D574" s="1"/>
      <c r="E574" s="1"/>
      <c r="F574" s="1"/>
      <c r="I574" s="3"/>
      <c r="L574" s="1"/>
      <c r="N574" s="1"/>
      <c r="O574" s="1"/>
      <c r="S574" s="1"/>
      <c r="AD574" s="1"/>
    </row>
    <row r="575" spans="1:30" ht="15.75" customHeight="1">
      <c r="A575" s="1"/>
      <c r="B575" s="2"/>
      <c r="C575" s="1"/>
      <c r="D575" s="1"/>
      <c r="E575" s="1"/>
      <c r="F575" s="1"/>
      <c r="I575" s="3"/>
      <c r="L575" s="1"/>
      <c r="N575" s="1"/>
      <c r="O575" s="1"/>
      <c r="S575" s="1"/>
      <c r="AD575" s="1"/>
    </row>
    <row r="576" spans="1:30" ht="15.75" customHeight="1">
      <c r="A576" s="1"/>
      <c r="B576" s="2"/>
      <c r="C576" s="1"/>
      <c r="D576" s="1"/>
      <c r="E576" s="1"/>
      <c r="F576" s="1"/>
      <c r="I576" s="3"/>
      <c r="L576" s="1"/>
      <c r="N576" s="1"/>
      <c r="O576" s="1"/>
      <c r="S576" s="1"/>
      <c r="AD576" s="1"/>
    </row>
    <row r="577" spans="1:30" ht="15.75" customHeight="1">
      <c r="A577" s="1"/>
      <c r="B577" s="2"/>
      <c r="C577" s="1"/>
      <c r="D577" s="1"/>
      <c r="E577" s="1"/>
      <c r="F577" s="1"/>
      <c r="I577" s="3"/>
      <c r="L577" s="1"/>
      <c r="N577" s="1"/>
      <c r="O577" s="1"/>
      <c r="S577" s="1"/>
      <c r="AD577" s="1"/>
    </row>
    <row r="578" spans="1:30" ht="15.75" customHeight="1">
      <c r="A578" s="1"/>
      <c r="B578" s="2"/>
      <c r="C578" s="1"/>
      <c r="D578" s="1"/>
      <c r="E578" s="1"/>
      <c r="F578" s="1"/>
      <c r="I578" s="3"/>
      <c r="L578" s="1"/>
      <c r="N578" s="1"/>
      <c r="O578" s="1"/>
      <c r="S578" s="1"/>
      <c r="AD578" s="1"/>
    </row>
    <row r="579" spans="1:30" ht="15.75" customHeight="1">
      <c r="A579" s="1"/>
      <c r="B579" s="2"/>
      <c r="C579" s="1"/>
      <c r="D579" s="1"/>
      <c r="E579" s="1"/>
      <c r="F579" s="1"/>
      <c r="I579" s="3"/>
      <c r="L579" s="1"/>
      <c r="N579" s="1"/>
      <c r="O579" s="1"/>
      <c r="S579" s="1"/>
      <c r="AD579" s="1"/>
    </row>
    <row r="580" spans="1:30" ht="15.75" customHeight="1">
      <c r="A580" s="1"/>
      <c r="B580" s="2"/>
      <c r="C580" s="1"/>
      <c r="D580" s="1"/>
      <c r="E580" s="1"/>
      <c r="F580" s="1"/>
      <c r="I580" s="3"/>
      <c r="L580" s="1"/>
      <c r="N580" s="1"/>
      <c r="O580" s="1"/>
      <c r="S580" s="1"/>
      <c r="AD580" s="1"/>
    </row>
    <row r="581" spans="1:30" ht="15.75" customHeight="1">
      <c r="A581" s="1"/>
      <c r="B581" s="2"/>
      <c r="C581" s="1"/>
      <c r="D581" s="1"/>
      <c r="E581" s="1"/>
      <c r="F581" s="1"/>
      <c r="I581" s="3"/>
      <c r="L581" s="1"/>
      <c r="N581" s="1"/>
      <c r="O581" s="1"/>
      <c r="S581" s="1"/>
      <c r="AD581" s="1"/>
    </row>
    <row r="582" spans="1:30" ht="15.75" customHeight="1">
      <c r="A582" s="1"/>
      <c r="B582" s="2"/>
      <c r="C582" s="1"/>
      <c r="D582" s="1"/>
      <c r="E582" s="1"/>
      <c r="F582" s="1"/>
      <c r="I582" s="3"/>
      <c r="L582" s="1"/>
      <c r="N582" s="1"/>
      <c r="O582" s="1"/>
      <c r="S582" s="1"/>
      <c r="AD582" s="1"/>
    </row>
    <row r="583" spans="1:30" ht="15.75" customHeight="1">
      <c r="A583" s="1"/>
      <c r="B583" s="2"/>
      <c r="C583" s="1"/>
      <c r="D583" s="1"/>
      <c r="E583" s="1"/>
      <c r="F583" s="1"/>
      <c r="I583" s="3"/>
      <c r="L583" s="1"/>
      <c r="N583" s="1"/>
      <c r="O583" s="1"/>
      <c r="S583" s="1"/>
      <c r="AD583" s="1"/>
    </row>
    <row r="584" spans="1:30" ht="15.75" customHeight="1">
      <c r="A584" s="1"/>
      <c r="B584" s="2"/>
      <c r="C584" s="1"/>
      <c r="D584" s="1"/>
      <c r="E584" s="1"/>
      <c r="F584" s="1"/>
      <c r="I584" s="3"/>
      <c r="L584" s="1"/>
      <c r="N584" s="1"/>
      <c r="O584" s="1"/>
      <c r="S584" s="1"/>
      <c r="AD584" s="1"/>
    </row>
    <row r="585" spans="1:30" ht="15.75" customHeight="1">
      <c r="A585" s="1"/>
      <c r="B585" s="2"/>
      <c r="C585" s="1"/>
      <c r="D585" s="1"/>
      <c r="E585" s="1"/>
      <c r="F585" s="1"/>
      <c r="I585" s="3"/>
      <c r="L585" s="1"/>
      <c r="N585" s="1"/>
      <c r="O585" s="1"/>
      <c r="S585" s="1"/>
      <c r="AD585" s="1"/>
    </row>
    <row r="586" spans="1:30" ht="15.75" customHeight="1">
      <c r="A586" s="1"/>
      <c r="B586" s="2"/>
      <c r="C586" s="1"/>
      <c r="D586" s="1"/>
      <c r="E586" s="1"/>
      <c r="F586" s="1"/>
      <c r="I586" s="3"/>
      <c r="L586" s="1"/>
      <c r="N586" s="1"/>
      <c r="O586" s="1"/>
      <c r="S586" s="1"/>
      <c r="AD586" s="1"/>
    </row>
    <row r="587" spans="1:30" ht="15.75" customHeight="1">
      <c r="A587" s="1"/>
      <c r="B587" s="2"/>
      <c r="C587" s="1"/>
      <c r="D587" s="1"/>
      <c r="E587" s="1"/>
      <c r="F587" s="1"/>
      <c r="I587" s="3"/>
      <c r="L587" s="1"/>
      <c r="N587" s="1"/>
      <c r="O587" s="1"/>
      <c r="S587" s="1"/>
      <c r="AD587" s="1"/>
    </row>
    <row r="588" spans="1:30" ht="15.75" customHeight="1">
      <c r="A588" s="1"/>
      <c r="B588" s="2"/>
      <c r="C588" s="1"/>
      <c r="D588" s="1"/>
      <c r="E588" s="1"/>
      <c r="F588" s="1"/>
      <c r="I588" s="3"/>
      <c r="L588" s="1"/>
      <c r="N588" s="1"/>
      <c r="O588" s="1"/>
      <c r="S588" s="1"/>
      <c r="AD588" s="1"/>
    </row>
    <row r="589" spans="1:30" ht="15.75" customHeight="1">
      <c r="A589" s="1"/>
      <c r="B589" s="2"/>
      <c r="C589" s="1"/>
      <c r="D589" s="1"/>
      <c r="E589" s="1"/>
      <c r="F589" s="1"/>
      <c r="I589" s="3"/>
      <c r="L589" s="1"/>
      <c r="N589" s="1"/>
      <c r="O589" s="1"/>
      <c r="S589" s="1"/>
      <c r="AD589" s="1"/>
    </row>
    <row r="590" spans="1:30" ht="15.75" customHeight="1">
      <c r="A590" s="1"/>
      <c r="B590" s="2"/>
      <c r="C590" s="1"/>
      <c r="D590" s="1"/>
      <c r="E590" s="1"/>
      <c r="F590" s="1"/>
      <c r="I590" s="3"/>
      <c r="L590" s="1"/>
      <c r="N590" s="1"/>
      <c r="O590" s="1"/>
      <c r="S590" s="1"/>
      <c r="AD590" s="1"/>
    </row>
    <row r="591" spans="1:30" ht="15.75" customHeight="1">
      <c r="A591" s="1"/>
      <c r="B591" s="2"/>
      <c r="C591" s="1"/>
      <c r="D591" s="1"/>
      <c r="E591" s="1"/>
      <c r="F591" s="1"/>
      <c r="I591" s="3"/>
      <c r="L591" s="1"/>
      <c r="N591" s="1"/>
      <c r="O591" s="1"/>
      <c r="S591" s="1"/>
      <c r="AD591" s="1"/>
    </row>
    <row r="592" spans="1:30" ht="15.75" customHeight="1">
      <c r="A592" s="1"/>
      <c r="B592" s="2"/>
      <c r="C592" s="1"/>
      <c r="D592" s="1"/>
      <c r="E592" s="1"/>
      <c r="F592" s="1"/>
      <c r="I592" s="3"/>
      <c r="L592" s="1"/>
      <c r="N592" s="1"/>
      <c r="O592" s="1"/>
      <c r="S592" s="1"/>
      <c r="AD592" s="1"/>
    </row>
    <row r="593" spans="1:30" ht="15.75" customHeight="1">
      <c r="A593" s="1"/>
      <c r="B593" s="2"/>
      <c r="C593" s="1"/>
      <c r="D593" s="1"/>
      <c r="E593" s="1"/>
      <c r="F593" s="1"/>
      <c r="I593" s="3"/>
      <c r="L593" s="1"/>
      <c r="N593" s="1"/>
      <c r="O593" s="1"/>
      <c r="S593" s="1"/>
      <c r="AD593" s="1"/>
    </row>
    <row r="594" spans="1:30" ht="15.75" customHeight="1">
      <c r="A594" s="1"/>
      <c r="B594" s="2"/>
      <c r="C594" s="1"/>
      <c r="D594" s="1"/>
      <c r="E594" s="1"/>
      <c r="F594" s="1"/>
      <c r="I594" s="3"/>
      <c r="L594" s="1"/>
      <c r="N594" s="1"/>
      <c r="O594" s="1"/>
      <c r="S594" s="1"/>
      <c r="AD594" s="1"/>
    </row>
    <row r="595" spans="1:30" ht="15.75" customHeight="1">
      <c r="A595" s="1"/>
      <c r="B595" s="2"/>
      <c r="C595" s="1"/>
      <c r="D595" s="1"/>
      <c r="E595" s="1"/>
      <c r="F595" s="1"/>
      <c r="I595" s="3"/>
      <c r="L595" s="1"/>
      <c r="N595" s="1"/>
      <c r="O595" s="1"/>
      <c r="S595" s="1"/>
      <c r="AD595" s="1"/>
    </row>
    <row r="596" spans="1:30" ht="15.75" customHeight="1">
      <c r="A596" s="1"/>
      <c r="B596" s="2"/>
      <c r="C596" s="1"/>
      <c r="D596" s="1"/>
      <c r="E596" s="1"/>
      <c r="F596" s="1"/>
      <c r="I596" s="3"/>
      <c r="L596" s="1"/>
      <c r="N596" s="1"/>
      <c r="O596" s="1"/>
      <c r="S596" s="1"/>
      <c r="AD596" s="1"/>
    </row>
    <row r="597" spans="1:30" ht="15.75" customHeight="1">
      <c r="A597" s="1"/>
      <c r="B597" s="2"/>
      <c r="C597" s="1"/>
      <c r="D597" s="1"/>
      <c r="E597" s="1"/>
      <c r="F597" s="1"/>
      <c r="I597" s="3"/>
      <c r="L597" s="1"/>
      <c r="N597" s="1"/>
      <c r="O597" s="1"/>
      <c r="S597" s="1"/>
      <c r="AD597" s="1"/>
    </row>
    <row r="598" spans="1:30" ht="15.75" customHeight="1">
      <c r="A598" s="1"/>
      <c r="B598" s="2"/>
      <c r="C598" s="1"/>
      <c r="D598" s="1"/>
      <c r="E598" s="1"/>
      <c r="F598" s="1"/>
      <c r="I598" s="3"/>
      <c r="L598" s="1"/>
      <c r="N598" s="1"/>
      <c r="O598" s="1"/>
      <c r="S598" s="1"/>
      <c r="AD598" s="1"/>
    </row>
    <row r="599" spans="1:30" ht="15.75" customHeight="1">
      <c r="A599" s="1"/>
      <c r="B599" s="2"/>
      <c r="C599" s="1"/>
      <c r="D599" s="1"/>
      <c r="E599" s="1"/>
      <c r="F599" s="1"/>
      <c r="I599" s="3"/>
      <c r="L599" s="1"/>
      <c r="N599" s="1"/>
      <c r="O599" s="1"/>
      <c r="S599" s="1"/>
      <c r="AD599" s="1"/>
    </row>
    <row r="600" spans="1:30" ht="15.75" customHeight="1">
      <c r="A600" s="1"/>
      <c r="B600" s="2"/>
      <c r="C600" s="1"/>
      <c r="D600" s="1"/>
      <c r="E600" s="1"/>
      <c r="F600" s="1"/>
      <c r="I600" s="3"/>
      <c r="L600" s="1"/>
      <c r="N600" s="1"/>
      <c r="O600" s="1"/>
      <c r="S600" s="1"/>
      <c r="AD600" s="1"/>
    </row>
    <row r="601" spans="1:30" ht="15.75" customHeight="1">
      <c r="A601" s="1"/>
      <c r="B601" s="2"/>
      <c r="C601" s="1"/>
      <c r="D601" s="1"/>
      <c r="E601" s="1"/>
      <c r="F601" s="1"/>
      <c r="I601" s="3"/>
      <c r="L601" s="1"/>
      <c r="N601" s="1"/>
      <c r="O601" s="1"/>
      <c r="S601" s="1"/>
      <c r="AD601" s="1"/>
    </row>
    <row r="602" spans="1:30" ht="15.75" customHeight="1">
      <c r="A602" s="1"/>
      <c r="B602" s="2"/>
      <c r="C602" s="1"/>
      <c r="D602" s="1"/>
      <c r="E602" s="1"/>
      <c r="F602" s="1"/>
      <c r="I602" s="3"/>
      <c r="L602" s="1"/>
      <c r="N602" s="1"/>
      <c r="O602" s="1"/>
      <c r="S602" s="1"/>
      <c r="AD602" s="1"/>
    </row>
    <row r="603" spans="1:30" ht="15.75" customHeight="1">
      <c r="A603" s="1"/>
      <c r="B603" s="2"/>
      <c r="C603" s="1"/>
      <c r="D603" s="1"/>
      <c r="E603" s="1"/>
      <c r="F603" s="1"/>
      <c r="I603" s="3"/>
      <c r="L603" s="1"/>
      <c r="N603" s="1"/>
      <c r="O603" s="1"/>
      <c r="S603" s="1"/>
      <c r="AD603" s="1"/>
    </row>
    <row r="604" spans="1:30" ht="15.75" customHeight="1">
      <c r="A604" s="1"/>
      <c r="B604" s="2"/>
      <c r="C604" s="1"/>
      <c r="D604" s="1"/>
      <c r="E604" s="1"/>
      <c r="F604" s="1"/>
      <c r="I604" s="3"/>
      <c r="L604" s="1"/>
      <c r="N604" s="1"/>
      <c r="O604" s="1"/>
      <c r="S604" s="1"/>
      <c r="AD604" s="1"/>
    </row>
    <row r="605" spans="1:30" ht="15.75" customHeight="1">
      <c r="A605" s="1"/>
      <c r="B605" s="2"/>
      <c r="C605" s="1"/>
      <c r="D605" s="1"/>
      <c r="E605" s="1"/>
      <c r="F605" s="1"/>
      <c r="I605" s="3"/>
      <c r="L605" s="1"/>
      <c r="N605" s="1"/>
      <c r="O605" s="1"/>
      <c r="S605" s="1"/>
      <c r="AD605" s="1"/>
    </row>
    <row r="606" spans="1:30" ht="15.75" customHeight="1">
      <c r="A606" s="1"/>
      <c r="B606" s="2"/>
      <c r="C606" s="1"/>
      <c r="D606" s="1"/>
      <c r="E606" s="1"/>
      <c r="F606" s="1"/>
      <c r="I606" s="3"/>
      <c r="L606" s="1"/>
      <c r="N606" s="1"/>
      <c r="O606" s="1"/>
      <c r="S606" s="1"/>
      <c r="AD606" s="1"/>
    </row>
    <row r="607" spans="1:30" ht="15.75" customHeight="1">
      <c r="A607" s="1"/>
      <c r="B607" s="2"/>
      <c r="C607" s="1"/>
      <c r="D607" s="1"/>
      <c r="E607" s="1"/>
      <c r="F607" s="1"/>
      <c r="I607" s="3"/>
      <c r="L607" s="1"/>
      <c r="N607" s="1"/>
      <c r="O607" s="1"/>
      <c r="S607" s="1"/>
      <c r="AD607" s="1"/>
    </row>
    <row r="608" spans="1:30" ht="15.75" customHeight="1">
      <c r="A608" s="1"/>
      <c r="B608" s="2"/>
      <c r="C608" s="1"/>
      <c r="D608" s="1"/>
      <c r="E608" s="1"/>
      <c r="F608" s="1"/>
      <c r="I608" s="3"/>
      <c r="L608" s="1"/>
      <c r="N608" s="1"/>
      <c r="O608" s="1"/>
      <c r="S608" s="1"/>
      <c r="AD608" s="1"/>
    </row>
    <row r="609" spans="1:30" ht="15.75" customHeight="1">
      <c r="A609" s="1"/>
      <c r="B609" s="2"/>
      <c r="C609" s="1"/>
      <c r="D609" s="1"/>
      <c r="E609" s="1"/>
      <c r="F609" s="1"/>
      <c r="I609" s="3"/>
      <c r="L609" s="1"/>
      <c r="N609" s="1"/>
      <c r="O609" s="1"/>
      <c r="S609" s="1"/>
      <c r="AD609" s="1"/>
    </row>
    <row r="610" spans="1:30" ht="15.75" customHeight="1">
      <c r="A610" s="1"/>
      <c r="B610" s="2"/>
      <c r="C610" s="1"/>
      <c r="D610" s="1"/>
      <c r="E610" s="1"/>
      <c r="F610" s="1"/>
      <c r="I610" s="3"/>
      <c r="L610" s="1"/>
      <c r="N610" s="1"/>
      <c r="O610" s="1"/>
      <c r="S610" s="1"/>
      <c r="AD610" s="1"/>
    </row>
    <row r="611" spans="1:30" ht="15.75" customHeight="1">
      <c r="A611" s="1"/>
      <c r="B611" s="2"/>
      <c r="C611" s="1"/>
      <c r="D611" s="1"/>
      <c r="E611" s="1"/>
      <c r="F611" s="1"/>
      <c r="I611" s="3"/>
      <c r="L611" s="1"/>
      <c r="N611" s="1"/>
      <c r="O611" s="1"/>
      <c r="S611" s="1"/>
      <c r="AD611" s="1"/>
    </row>
    <row r="612" spans="1:30" ht="15.75" customHeight="1">
      <c r="A612" s="1"/>
      <c r="B612" s="2"/>
      <c r="C612" s="1"/>
      <c r="D612" s="1"/>
      <c r="E612" s="1"/>
      <c r="F612" s="1"/>
      <c r="I612" s="3"/>
      <c r="L612" s="1"/>
      <c r="N612" s="1"/>
      <c r="O612" s="1"/>
      <c r="S612" s="1"/>
      <c r="AD612" s="1"/>
    </row>
    <row r="613" spans="1:30" ht="15.75" customHeight="1">
      <c r="A613" s="1"/>
      <c r="B613" s="2"/>
      <c r="C613" s="1"/>
      <c r="D613" s="1"/>
      <c r="E613" s="1"/>
      <c r="F613" s="1"/>
      <c r="I613" s="3"/>
      <c r="L613" s="1"/>
      <c r="N613" s="1"/>
      <c r="O613" s="1"/>
      <c r="S613" s="1"/>
      <c r="AD613" s="1"/>
    </row>
    <row r="614" spans="1:30" ht="15.75" customHeight="1">
      <c r="A614" s="1"/>
      <c r="B614" s="2"/>
      <c r="C614" s="1"/>
      <c r="D614" s="1"/>
      <c r="E614" s="1"/>
      <c r="F614" s="1"/>
      <c r="I614" s="3"/>
      <c r="L614" s="1"/>
      <c r="N614" s="1"/>
      <c r="O614" s="1"/>
      <c r="S614" s="1"/>
      <c r="AD614" s="1"/>
    </row>
    <row r="615" spans="1:30" ht="15.75" customHeight="1">
      <c r="A615" s="1"/>
      <c r="B615" s="2"/>
      <c r="C615" s="1"/>
      <c r="D615" s="1"/>
      <c r="E615" s="1"/>
      <c r="F615" s="1"/>
      <c r="I615" s="3"/>
      <c r="L615" s="1"/>
      <c r="N615" s="1"/>
      <c r="O615" s="1"/>
      <c r="S615" s="1"/>
      <c r="AD615" s="1"/>
    </row>
    <row r="616" spans="1:30" ht="15.75" customHeight="1">
      <c r="A616" s="1"/>
      <c r="B616" s="2"/>
      <c r="C616" s="1"/>
      <c r="D616" s="1"/>
      <c r="E616" s="1"/>
      <c r="F616" s="1"/>
      <c r="I616" s="3"/>
      <c r="L616" s="1"/>
      <c r="N616" s="1"/>
      <c r="O616" s="1"/>
      <c r="S616" s="1"/>
      <c r="AD616" s="1"/>
    </row>
    <row r="617" spans="1:30" ht="15.75" customHeight="1">
      <c r="A617" s="1"/>
      <c r="B617" s="2"/>
      <c r="C617" s="1"/>
      <c r="D617" s="1"/>
      <c r="E617" s="1"/>
      <c r="F617" s="1"/>
      <c r="I617" s="3"/>
      <c r="L617" s="1"/>
      <c r="N617" s="1"/>
      <c r="O617" s="1"/>
      <c r="S617" s="1"/>
      <c r="AD617" s="1"/>
    </row>
    <row r="618" spans="1:30" ht="15.75" customHeight="1">
      <c r="A618" s="1"/>
      <c r="B618" s="2"/>
      <c r="C618" s="1"/>
      <c r="D618" s="1"/>
      <c r="E618" s="1"/>
      <c r="F618" s="1"/>
      <c r="I618" s="3"/>
      <c r="L618" s="1"/>
      <c r="N618" s="1"/>
      <c r="O618" s="1"/>
      <c r="S618" s="1"/>
      <c r="AD618" s="1"/>
    </row>
    <row r="619" spans="1:30" ht="15.75" customHeight="1">
      <c r="A619" s="1"/>
      <c r="B619" s="2"/>
      <c r="C619" s="1"/>
      <c r="D619" s="1"/>
      <c r="E619" s="1"/>
      <c r="F619" s="1"/>
      <c r="I619" s="3"/>
      <c r="L619" s="1"/>
      <c r="N619" s="1"/>
      <c r="O619" s="1"/>
      <c r="S619" s="1"/>
      <c r="AD619" s="1"/>
    </row>
    <row r="620" spans="1:30" ht="15.75" customHeight="1">
      <c r="A620" s="1"/>
      <c r="B620" s="2"/>
      <c r="C620" s="1"/>
      <c r="D620" s="1"/>
      <c r="E620" s="1"/>
      <c r="F620" s="1"/>
      <c r="I620" s="3"/>
      <c r="L620" s="1"/>
      <c r="N620" s="1"/>
      <c r="O620" s="1"/>
      <c r="S620" s="1"/>
      <c r="AD620" s="1"/>
    </row>
    <row r="621" spans="1:30" ht="15.75" customHeight="1">
      <c r="A621" s="1"/>
      <c r="B621" s="2"/>
      <c r="C621" s="1"/>
      <c r="D621" s="1"/>
      <c r="E621" s="1"/>
      <c r="F621" s="1"/>
      <c r="I621" s="3"/>
      <c r="L621" s="1"/>
      <c r="N621" s="1"/>
      <c r="O621" s="1"/>
      <c r="S621" s="1"/>
      <c r="AD621" s="1"/>
    </row>
    <row r="622" spans="1:30" ht="15.75" customHeight="1">
      <c r="A622" s="1"/>
      <c r="B622" s="2"/>
      <c r="C622" s="1"/>
      <c r="D622" s="1"/>
      <c r="E622" s="1"/>
      <c r="F622" s="1"/>
      <c r="I622" s="3"/>
      <c r="L622" s="1"/>
      <c r="N622" s="1"/>
      <c r="O622" s="1"/>
      <c r="S622" s="1"/>
      <c r="AD622" s="1"/>
    </row>
    <row r="623" spans="1:30" ht="15.75" customHeight="1">
      <c r="A623" s="1"/>
      <c r="B623" s="2"/>
      <c r="C623" s="1"/>
      <c r="D623" s="1"/>
      <c r="E623" s="1"/>
      <c r="F623" s="1"/>
      <c r="I623" s="3"/>
      <c r="L623" s="1"/>
      <c r="N623" s="1"/>
      <c r="O623" s="1"/>
      <c r="S623" s="1"/>
      <c r="AD623" s="1"/>
    </row>
    <row r="624" spans="1:30" ht="15.75" customHeight="1">
      <c r="A624" s="1"/>
      <c r="B624" s="2"/>
      <c r="C624" s="1"/>
      <c r="D624" s="1"/>
      <c r="E624" s="1"/>
      <c r="F624" s="1"/>
      <c r="I624" s="3"/>
      <c r="L624" s="1"/>
      <c r="N624" s="1"/>
      <c r="O624" s="1"/>
      <c r="S624" s="1"/>
      <c r="AD624" s="1"/>
    </row>
    <row r="625" spans="1:30" ht="15.75" customHeight="1">
      <c r="A625" s="1"/>
      <c r="B625" s="2"/>
      <c r="C625" s="1"/>
      <c r="D625" s="1"/>
      <c r="E625" s="1"/>
      <c r="F625" s="1"/>
      <c r="I625" s="3"/>
      <c r="L625" s="1"/>
      <c r="N625" s="1"/>
      <c r="O625" s="1"/>
      <c r="S625" s="1"/>
      <c r="AD625" s="1"/>
    </row>
    <row r="626" spans="1:30" ht="15.75" customHeight="1">
      <c r="A626" s="1"/>
      <c r="B626" s="2"/>
      <c r="C626" s="1"/>
      <c r="D626" s="1"/>
      <c r="E626" s="1"/>
      <c r="F626" s="1"/>
      <c r="I626" s="3"/>
      <c r="L626" s="1"/>
      <c r="N626" s="1"/>
      <c r="O626" s="1"/>
      <c r="S626" s="1"/>
      <c r="AD626" s="1"/>
    </row>
    <row r="627" spans="1:30" ht="15.75" customHeight="1">
      <c r="A627" s="1"/>
      <c r="B627" s="2"/>
      <c r="C627" s="1"/>
      <c r="D627" s="1"/>
      <c r="E627" s="1"/>
      <c r="F627" s="1"/>
      <c r="I627" s="3"/>
      <c r="L627" s="1"/>
      <c r="N627" s="1"/>
      <c r="O627" s="1"/>
      <c r="S627" s="1"/>
      <c r="AD627" s="1"/>
    </row>
    <row r="628" spans="1:30" ht="15.75" customHeight="1">
      <c r="A628" s="1"/>
      <c r="B628" s="2"/>
      <c r="C628" s="1"/>
      <c r="D628" s="1"/>
      <c r="E628" s="1"/>
      <c r="F628" s="1"/>
      <c r="I628" s="3"/>
      <c r="L628" s="1"/>
      <c r="N628" s="1"/>
      <c r="O628" s="1"/>
      <c r="S628" s="1"/>
      <c r="AD628" s="1"/>
    </row>
    <row r="629" spans="1:30" ht="15.75" customHeight="1">
      <c r="A629" s="1"/>
      <c r="B629" s="2"/>
      <c r="C629" s="1"/>
      <c r="D629" s="1"/>
      <c r="E629" s="1"/>
      <c r="F629" s="1"/>
      <c r="I629" s="3"/>
      <c r="L629" s="1"/>
      <c r="N629" s="1"/>
      <c r="O629" s="1"/>
      <c r="S629" s="1"/>
      <c r="AD629" s="1"/>
    </row>
    <row r="630" spans="1:30" ht="15.75" customHeight="1">
      <c r="A630" s="1"/>
      <c r="B630" s="2"/>
      <c r="C630" s="1"/>
      <c r="D630" s="1"/>
      <c r="E630" s="1"/>
      <c r="F630" s="1"/>
      <c r="I630" s="3"/>
      <c r="L630" s="1"/>
      <c r="N630" s="1"/>
      <c r="O630" s="1"/>
      <c r="S630" s="1"/>
      <c r="AD630" s="1"/>
    </row>
    <row r="631" spans="1:30" ht="15.75" customHeight="1">
      <c r="A631" s="1"/>
      <c r="B631" s="2"/>
      <c r="C631" s="1"/>
      <c r="D631" s="1"/>
      <c r="E631" s="1"/>
      <c r="F631" s="1"/>
      <c r="I631" s="3"/>
      <c r="L631" s="1"/>
      <c r="N631" s="1"/>
      <c r="O631" s="1"/>
      <c r="S631" s="1"/>
      <c r="AD631" s="1"/>
    </row>
    <row r="632" spans="1:30" ht="15.75" customHeight="1">
      <c r="A632" s="1"/>
      <c r="B632" s="2"/>
      <c r="C632" s="1"/>
      <c r="D632" s="1"/>
      <c r="E632" s="1"/>
      <c r="F632" s="1"/>
      <c r="I632" s="3"/>
      <c r="L632" s="1"/>
      <c r="N632" s="1"/>
      <c r="O632" s="1"/>
      <c r="S632" s="1"/>
      <c r="AD632" s="1"/>
    </row>
    <row r="633" spans="1:30" ht="15.75" customHeight="1">
      <c r="A633" s="1"/>
      <c r="B633" s="2"/>
      <c r="C633" s="1"/>
      <c r="D633" s="1"/>
      <c r="E633" s="1"/>
      <c r="F633" s="1"/>
      <c r="I633" s="3"/>
      <c r="L633" s="1"/>
      <c r="N633" s="1"/>
      <c r="O633" s="1"/>
      <c r="S633" s="1"/>
      <c r="AD633" s="1"/>
    </row>
    <row r="634" spans="1:30" ht="15.75" customHeight="1">
      <c r="A634" s="1"/>
      <c r="B634" s="2"/>
      <c r="C634" s="1"/>
      <c r="D634" s="1"/>
      <c r="E634" s="1"/>
      <c r="F634" s="1"/>
      <c r="I634" s="3"/>
      <c r="L634" s="1"/>
      <c r="N634" s="1"/>
      <c r="O634" s="1"/>
      <c r="S634" s="1"/>
      <c r="AD634" s="1"/>
    </row>
    <row r="635" spans="1:30" ht="15.75" customHeight="1">
      <c r="A635" s="1"/>
      <c r="B635" s="2"/>
      <c r="C635" s="1"/>
      <c r="D635" s="1"/>
      <c r="E635" s="1"/>
      <c r="F635" s="1"/>
      <c r="I635" s="3"/>
      <c r="L635" s="1"/>
      <c r="N635" s="1"/>
      <c r="O635" s="1"/>
      <c r="S635" s="1"/>
      <c r="AD635" s="1"/>
    </row>
    <row r="636" spans="1:30" ht="15.75" customHeight="1">
      <c r="A636" s="1"/>
      <c r="B636" s="2"/>
      <c r="C636" s="1"/>
      <c r="D636" s="1"/>
      <c r="E636" s="1"/>
      <c r="F636" s="1"/>
      <c r="I636" s="3"/>
      <c r="L636" s="1"/>
      <c r="N636" s="1"/>
      <c r="O636" s="1"/>
      <c r="S636" s="1"/>
      <c r="AD636" s="1"/>
    </row>
    <row r="637" spans="1:30" ht="15.75" customHeight="1">
      <c r="A637" s="1"/>
      <c r="B637" s="2"/>
      <c r="C637" s="1"/>
      <c r="D637" s="1"/>
      <c r="E637" s="1"/>
      <c r="F637" s="1"/>
      <c r="I637" s="3"/>
      <c r="L637" s="1"/>
      <c r="N637" s="1"/>
      <c r="O637" s="1"/>
      <c r="S637" s="1"/>
      <c r="AD637" s="1"/>
    </row>
    <row r="638" spans="1:30" ht="15.75" customHeight="1">
      <c r="A638" s="1"/>
      <c r="B638" s="2"/>
      <c r="C638" s="1"/>
      <c r="D638" s="1"/>
      <c r="E638" s="1"/>
      <c r="F638" s="1"/>
      <c r="I638" s="3"/>
      <c r="L638" s="1"/>
      <c r="N638" s="1"/>
      <c r="O638" s="1"/>
      <c r="S638" s="1"/>
      <c r="AD638" s="1"/>
    </row>
    <row r="639" spans="1:30" ht="15.75" customHeight="1">
      <c r="A639" s="1"/>
      <c r="B639" s="2"/>
      <c r="C639" s="1"/>
      <c r="D639" s="1"/>
      <c r="E639" s="1"/>
      <c r="F639" s="1"/>
      <c r="I639" s="3"/>
      <c r="L639" s="1"/>
      <c r="N639" s="1"/>
      <c r="O639" s="1"/>
      <c r="S639" s="1"/>
      <c r="AD639" s="1"/>
    </row>
    <row r="640" spans="1:30" ht="15.75" customHeight="1">
      <c r="A640" s="1"/>
      <c r="B640" s="2"/>
      <c r="C640" s="1"/>
      <c r="D640" s="1"/>
      <c r="E640" s="1"/>
      <c r="F640" s="1"/>
      <c r="I640" s="3"/>
      <c r="L640" s="1"/>
      <c r="N640" s="1"/>
      <c r="O640" s="1"/>
      <c r="S640" s="1"/>
      <c r="AD640" s="1"/>
    </row>
    <row r="641" spans="1:30" ht="15.75" customHeight="1">
      <c r="A641" s="1"/>
      <c r="B641" s="2"/>
      <c r="C641" s="1"/>
      <c r="D641" s="1"/>
      <c r="E641" s="1"/>
      <c r="F641" s="1"/>
      <c r="I641" s="3"/>
      <c r="L641" s="1"/>
      <c r="N641" s="1"/>
      <c r="O641" s="1"/>
      <c r="S641" s="1"/>
      <c r="AD641" s="1"/>
    </row>
    <row r="642" spans="1:30" ht="15.75" customHeight="1">
      <c r="A642" s="1"/>
      <c r="B642" s="2"/>
      <c r="C642" s="1"/>
      <c r="D642" s="1"/>
      <c r="E642" s="1"/>
      <c r="F642" s="1"/>
      <c r="I642" s="3"/>
      <c r="L642" s="1"/>
      <c r="N642" s="1"/>
      <c r="O642" s="1"/>
      <c r="S642" s="1"/>
      <c r="AD642" s="1"/>
    </row>
    <row r="643" spans="1:30" ht="15.75" customHeight="1">
      <c r="A643" s="1"/>
      <c r="B643" s="2"/>
      <c r="C643" s="1"/>
      <c r="D643" s="1"/>
      <c r="E643" s="1"/>
      <c r="F643" s="1"/>
      <c r="I643" s="3"/>
      <c r="L643" s="1"/>
      <c r="N643" s="1"/>
      <c r="O643" s="1"/>
      <c r="S643" s="1"/>
      <c r="AD643" s="1"/>
    </row>
    <row r="644" spans="1:30" ht="15.75" customHeight="1">
      <c r="A644" s="1"/>
      <c r="B644" s="2"/>
      <c r="C644" s="1"/>
      <c r="D644" s="1"/>
      <c r="E644" s="1"/>
      <c r="F644" s="1"/>
      <c r="I644" s="3"/>
      <c r="L644" s="1"/>
      <c r="N644" s="1"/>
      <c r="O644" s="1"/>
      <c r="S644" s="1"/>
      <c r="AD644" s="1"/>
    </row>
    <row r="645" spans="1:30" ht="15.75" customHeight="1">
      <c r="A645" s="1"/>
      <c r="B645" s="2"/>
      <c r="C645" s="1"/>
      <c r="D645" s="1"/>
      <c r="E645" s="1"/>
      <c r="F645" s="1"/>
      <c r="I645" s="3"/>
      <c r="L645" s="1"/>
      <c r="N645" s="1"/>
      <c r="O645" s="1"/>
      <c r="S645" s="1"/>
      <c r="AD645" s="1"/>
    </row>
    <row r="646" spans="1:30" ht="15.75" customHeight="1">
      <c r="A646" s="1"/>
      <c r="B646" s="2"/>
      <c r="C646" s="1"/>
      <c r="D646" s="1"/>
      <c r="E646" s="1"/>
      <c r="F646" s="1"/>
      <c r="I646" s="3"/>
      <c r="L646" s="1"/>
      <c r="N646" s="1"/>
      <c r="O646" s="1"/>
      <c r="S646" s="1"/>
      <c r="AD646" s="1"/>
    </row>
    <row r="647" spans="1:30" ht="15.75" customHeight="1">
      <c r="A647" s="1"/>
      <c r="B647" s="2"/>
      <c r="C647" s="1"/>
      <c r="D647" s="1"/>
      <c r="E647" s="1"/>
      <c r="F647" s="1"/>
      <c r="I647" s="3"/>
      <c r="L647" s="1"/>
      <c r="N647" s="1"/>
      <c r="O647" s="1"/>
      <c r="S647" s="1"/>
      <c r="AD647" s="1"/>
    </row>
    <row r="648" spans="1:30" ht="15.75" customHeight="1">
      <c r="A648" s="1"/>
      <c r="B648" s="2"/>
      <c r="C648" s="1"/>
      <c r="D648" s="1"/>
      <c r="E648" s="1"/>
      <c r="F648" s="1"/>
      <c r="I648" s="3"/>
      <c r="L648" s="1"/>
      <c r="N648" s="1"/>
      <c r="O648" s="1"/>
      <c r="S648" s="1"/>
      <c r="AD648" s="1"/>
    </row>
    <row r="649" spans="1:30" ht="15.75" customHeight="1">
      <c r="A649" s="1"/>
      <c r="B649" s="2"/>
      <c r="C649" s="1"/>
      <c r="D649" s="1"/>
      <c r="E649" s="1"/>
      <c r="F649" s="1"/>
      <c r="I649" s="3"/>
      <c r="L649" s="1"/>
      <c r="N649" s="1"/>
      <c r="O649" s="1"/>
      <c r="S649" s="1"/>
      <c r="AD649" s="1"/>
    </row>
    <row r="650" spans="1:30" ht="15.75" customHeight="1">
      <c r="A650" s="1"/>
      <c r="B650" s="2"/>
      <c r="C650" s="1"/>
      <c r="D650" s="1"/>
      <c r="E650" s="1"/>
      <c r="F650" s="1"/>
      <c r="I650" s="3"/>
      <c r="L650" s="1"/>
      <c r="N650" s="1"/>
      <c r="O650" s="1"/>
      <c r="S650" s="1"/>
      <c r="AD650" s="1"/>
    </row>
    <row r="651" spans="1:30" ht="15.75" customHeight="1">
      <c r="A651" s="1"/>
      <c r="B651" s="2"/>
      <c r="C651" s="1"/>
      <c r="D651" s="1"/>
      <c r="E651" s="1"/>
      <c r="F651" s="1"/>
      <c r="I651" s="3"/>
      <c r="L651" s="1"/>
      <c r="N651" s="1"/>
      <c r="O651" s="1"/>
      <c r="S651" s="1"/>
      <c r="AD651" s="1"/>
    </row>
    <row r="652" spans="1:30" ht="15.75" customHeight="1">
      <c r="A652" s="1"/>
      <c r="B652" s="2"/>
      <c r="C652" s="1"/>
      <c r="D652" s="1"/>
      <c r="E652" s="1"/>
      <c r="F652" s="1"/>
      <c r="I652" s="3"/>
      <c r="L652" s="1"/>
      <c r="N652" s="1"/>
      <c r="O652" s="1"/>
      <c r="S652" s="1"/>
      <c r="AD652" s="1"/>
    </row>
    <row r="653" spans="1:30" ht="15.75" customHeight="1">
      <c r="A653" s="1"/>
      <c r="B653" s="2"/>
      <c r="C653" s="1"/>
      <c r="D653" s="1"/>
      <c r="E653" s="1"/>
      <c r="F653" s="1"/>
      <c r="I653" s="3"/>
      <c r="L653" s="1"/>
      <c r="N653" s="1"/>
      <c r="O653" s="1"/>
      <c r="S653" s="1"/>
      <c r="AD653" s="1"/>
    </row>
    <row r="654" spans="1:30" ht="15.75" customHeight="1">
      <c r="A654" s="1"/>
      <c r="B654" s="2"/>
      <c r="C654" s="1"/>
      <c r="D654" s="1"/>
      <c r="E654" s="1"/>
      <c r="F654" s="1"/>
      <c r="I654" s="3"/>
      <c r="L654" s="1"/>
      <c r="N654" s="1"/>
      <c r="O654" s="1"/>
      <c r="S654" s="1"/>
      <c r="AD654" s="1"/>
    </row>
    <row r="655" spans="1:30" ht="15.75" customHeight="1">
      <c r="A655" s="1"/>
      <c r="B655" s="2"/>
      <c r="C655" s="1"/>
      <c r="D655" s="1"/>
      <c r="E655" s="1"/>
      <c r="F655" s="1"/>
      <c r="I655" s="3"/>
      <c r="L655" s="1"/>
      <c r="N655" s="1"/>
      <c r="O655" s="1"/>
      <c r="S655" s="1"/>
      <c r="AD655" s="1"/>
    </row>
    <row r="656" spans="1:30" ht="15.75" customHeight="1">
      <c r="A656" s="1"/>
      <c r="B656" s="2"/>
      <c r="C656" s="1"/>
      <c r="D656" s="1"/>
      <c r="E656" s="1"/>
      <c r="F656" s="1"/>
      <c r="I656" s="3"/>
      <c r="L656" s="1"/>
      <c r="N656" s="1"/>
      <c r="O656" s="1"/>
      <c r="S656" s="1"/>
      <c r="AD656" s="1"/>
    </row>
    <row r="657" spans="1:30" ht="15.75" customHeight="1">
      <c r="A657" s="1"/>
      <c r="B657" s="2"/>
      <c r="C657" s="1"/>
      <c r="D657" s="1"/>
      <c r="E657" s="1"/>
      <c r="F657" s="1"/>
      <c r="I657" s="3"/>
      <c r="L657" s="1"/>
      <c r="N657" s="1"/>
      <c r="O657" s="1"/>
      <c r="S657" s="1"/>
      <c r="AD657" s="1"/>
    </row>
    <row r="658" spans="1:30" ht="15.75" customHeight="1">
      <c r="A658" s="1"/>
      <c r="B658" s="2"/>
      <c r="C658" s="1"/>
      <c r="D658" s="1"/>
      <c r="E658" s="1"/>
      <c r="F658" s="1"/>
      <c r="I658" s="3"/>
      <c r="L658" s="1"/>
      <c r="N658" s="1"/>
      <c r="O658" s="1"/>
      <c r="S658" s="1"/>
      <c r="AD658" s="1"/>
    </row>
    <row r="659" spans="1:30" ht="15.75" customHeight="1">
      <c r="A659" s="1"/>
      <c r="B659" s="2"/>
      <c r="C659" s="1"/>
      <c r="D659" s="1"/>
      <c r="E659" s="1"/>
      <c r="F659" s="1"/>
      <c r="I659" s="3"/>
      <c r="L659" s="1"/>
      <c r="N659" s="1"/>
      <c r="O659" s="1"/>
      <c r="S659" s="1"/>
      <c r="AD659" s="1"/>
    </row>
    <row r="660" spans="1:30" ht="15.75" customHeight="1">
      <c r="A660" s="1"/>
      <c r="B660" s="2"/>
      <c r="C660" s="1"/>
      <c r="D660" s="1"/>
      <c r="E660" s="1"/>
      <c r="F660" s="1"/>
      <c r="I660" s="3"/>
      <c r="L660" s="1"/>
      <c r="N660" s="1"/>
      <c r="O660" s="1"/>
      <c r="S660" s="1"/>
      <c r="AD660" s="1"/>
    </row>
    <row r="661" spans="1:30" ht="15.75" customHeight="1">
      <c r="A661" s="1"/>
      <c r="B661" s="2"/>
      <c r="C661" s="1"/>
      <c r="D661" s="1"/>
      <c r="E661" s="1"/>
      <c r="F661" s="1"/>
      <c r="I661" s="3"/>
      <c r="L661" s="1"/>
      <c r="N661" s="1"/>
      <c r="O661" s="1"/>
      <c r="S661" s="1"/>
      <c r="AD661" s="1"/>
    </row>
    <row r="662" spans="1:30" ht="15.75" customHeight="1">
      <c r="A662" s="1"/>
      <c r="B662" s="2"/>
      <c r="C662" s="1"/>
      <c r="D662" s="1"/>
      <c r="E662" s="1"/>
      <c r="F662" s="1"/>
      <c r="I662" s="3"/>
      <c r="L662" s="1"/>
      <c r="N662" s="1"/>
      <c r="O662" s="1"/>
      <c r="S662" s="1"/>
      <c r="AD662" s="1"/>
    </row>
    <row r="663" spans="1:30" ht="15.75" customHeight="1">
      <c r="A663" s="1"/>
      <c r="B663" s="2"/>
      <c r="C663" s="1"/>
      <c r="D663" s="1"/>
      <c r="E663" s="1"/>
      <c r="F663" s="1"/>
      <c r="I663" s="3"/>
      <c r="L663" s="1"/>
      <c r="N663" s="1"/>
      <c r="O663" s="1"/>
      <c r="S663" s="1"/>
      <c r="AD663" s="1"/>
    </row>
    <row r="664" spans="1:30" ht="15.75" customHeight="1">
      <c r="A664" s="1"/>
      <c r="B664" s="2"/>
      <c r="C664" s="1"/>
      <c r="D664" s="1"/>
      <c r="E664" s="1"/>
      <c r="F664" s="1"/>
      <c r="I664" s="3"/>
      <c r="L664" s="1"/>
      <c r="N664" s="1"/>
      <c r="O664" s="1"/>
      <c r="S664" s="1"/>
      <c r="AD664" s="1"/>
    </row>
    <row r="665" spans="1:30" ht="15.75" customHeight="1">
      <c r="A665" s="1"/>
      <c r="B665" s="2"/>
      <c r="C665" s="1"/>
      <c r="D665" s="1"/>
      <c r="E665" s="1"/>
      <c r="F665" s="1"/>
      <c r="I665" s="3"/>
      <c r="L665" s="1"/>
      <c r="N665" s="1"/>
      <c r="O665" s="1"/>
      <c r="S665" s="1"/>
      <c r="AD665" s="1"/>
    </row>
    <row r="666" spans="1:30" ht="15.75" customHeight="1">
      <c r="A666" s="1"/>
      <c r="B666" s="2"/>
      <c r="C666" s="1"/>
      <c r="D666" s="1"/>
      <c r="E666" s="1"/>
      <c r="F666" s="1"/>
      <c r="I666" s="3"/>
      <c r="L666" s="1"/>
      <c r="N666" s="1"/>
      <c r="O666" s="1"/>
      <c r="S666" s="1"/>
      <c r="AD666" s="1"/>
    </row>
    <row r="667" spans="1:30" ht="15.75" customHeight="1">
      <c r="A667" s="1"/>
      <c r="B667" s="2"/>
      <c r="C667" s="1"/>
      <c r="D667" s="1"/>
      <c r="E667" s="1"/>
      <c r="F667" s="1"/>
      <c r="I667" s="3"/>
      <c r="L667" s="1"/>
      <c r="N667" s="1"/>
      <c r="O667" s="1"/>
      <c r="S667" s="1"/>
      <c r="AD667" s="1"/>
    </row>
    <row r="668" spans="1:30" ht="15.75" customHeight="1">
      <c r="A668" s="1"/>
      <c r="B668" s="2"/>
      <c r="C668" s="1"/>
      <c r="D668" s="1"/>
      <c r="E668" s="1"/>
      <c r="F668" s="1"/>
      <c r="I668" s="3"/>
      <c r="L668" s="1"/>
      <c r="N668" s="1"/>
      <c r="O668" s="1"/>
      <c r="S668" s="1"/>
      <c r="AD668" s="1"/>
    </row>
    <row r="669" spans="1:30" ht="15.75" customHeight="1">
      <c r="A669" s="1"/>
      <c r="B669" s="2"/>
      <c r="C669" s="1"/>
      <c r="D669" s="1"/>
      <c r="E669" s="1"/>
      <c r="F669" s="1"/>
      <c r="I669" s="3"/>
      <c r="L669" s="1"/>
      <c r="N669" s="1"/>
      <c r="O669" s="1"/>
      <c r="S669" s="1"/>
      <c r="AD669" s="1"/>
    </row>
    <row r="670" spans="1:30" ht="15.75" customHeight="1">
      <c r="A670" s="1"/>
      <c r="B670" s="2"/>
      <c r="C670" s="1"/>
      <c r="D670" s="1"/>
      <c r="E670" s="1"/>
      <c r="F670" s="1"/>
      <c r="I670" s="3"/>
      <c r="L670" s="1"/>
      <c r="N670" s="1"/>
      <c r="O670" s="1"/>
      <c r="S670" s="1"/>
      <c r="AD670" s="1"/>
    </row>
    <row r="671" spans="1:30" ht="15.75" customHeight="1">
      <c r="A671" s="1"/>
      <c r="B671" s="2"/>
      <c r="C671" s="1"/>
      <c r="D671" s="1"/>
      <c r="E671" s="1"/>
      <c r="F671" s="1"/>
      <c r="I671" s="3"/>
      <c r="L671" s="1"/>
      <c r="N671" s="1"/>
      <c r="O671" s="1"/>
      <c r="S671" s="1"/>
      <c r="AD671" s="1"/>
    </row>
    <row r="672" spans="1:30" ht="15.75" customHeight="1">
      <c r="A672" s="1"/>
      <c r="B672" s="2"/>
      <c r="C672" s="1"/>
      <c r="D672" s="1"/>
      <c r="E672" s="1"/>
      <c r="F672" s="1"/>
      <c r="I672" s="3"/>
      <c r="L672" s="1"/>
      <c r="N672" s="1"/>
      <c r="O672" s="1"/>
      <c r="S672" s="1"/>
      <c r="AD672" s="1"/>
    </row>
    <row r="673" spans="1:30" ht="15.75" customHeight="1">
      <c r="A673" s="1"/>
      <c r="B673" s="2"/>
      <c r="C673" s="1"/>
      <c r="D673" s="1"/>
      <c r="E673" s="1"/>
      <c r="F673" s="1"/>
      <c r="I673" s="3"/>
      <c r="L673" s="1"/>
      <c r="N673" s="1"/>
      <c r="O673" s="1"/>
      <c r="S673" s="1"/>
      <c r="AD673" s="1"/>
    </row>
    <row r="674" spans="1:30" ht="15.75" customHeight="1">
      <c r="A674" s="1"/>
      <c r="B674" s="2"/>
      <c r="C674" s="1"/>
      <c r="D674" s="1"/>
      <c r="E674" s="1"/>
      <c r="F674" s="1"/>
      <c r="I674" s="3"/>
      <c r="L674" s="1"/>
      <c r="N674" s="1"/>
      <c r="O674" s="1"/>
      <c r="S674" s="1"/>
      <c r="AD674" s="1"/>
    </row>
    <row r="675" spans="1:30" ht="15.75" customHeight="1">
      <c r="A675" s="1"/>
      <c r="B675" s="2"/>
      <c r="C675" s="1"/>
      <c r="D675" s="1"/>
      <c r="E675" s="1"/>
      <c r="F675" s="1"/>
      <c r="I675" s="3"/>
      <c r="L675" s="1"/>
      <c r="N675" s="1"/>
      <c r="O675" s="1"/>
      <c r="S675" s="1"/>
      <c r="AD675" s="1"/>
    </row>
    <row r="676" spans="1:30" ht="15.75" customHeight="1">
      <c r="A676" s="1"/>
      <c r="B676" s="2"/>
      <c r="C676" s="1"/>
      <c r="D676" s="1"/>
      <c r="E676" s="1"/>
      <c r="F676" s="1"/>
      <c r="I676" s="3"/>
      <c r="L676" s="1"/>
      <c r="N676" s="1"/>
      <c r="O676" s="1"/>
      <c r="S676" s="1"/>
      <c r="AD676" s="1"/>
    </row>
    <row r="677" spans="1:30" ht="15.75" customHeight="1">
      <c r="A677" s="1"/>
      <c r="B677" s="2"/>
      <c r="C677" s="1"/>
      <c r="D677" s="1"/>
      <c r="E677" s="1"/>
      <c r="F677" s="1"/>
      <c r="I677" s="3"/>
      <c r="L677" s="1"/>
      <c r="N677" s="1"/>
      <c r="O677" s="1"/>
      <c r="S677" s="1"/>
      <c r="AD677" s="1"/>
    </row>
    <row r="678" spans="1:30" ht="15.75" customHeight="1">
      <c r="A678" s="1"/>
      <c r="B678" s="2"/>
      <c r="C678" s="1"/>
      <c r="D678" s="1"/>
      <c r="E678" s="1"/>
      <c r="F678" s="1"/>
      <c r="I678" s="3"/>
      <c r="L678" s="1"/>
      <c r="N678" s="1"/>
      <c r="O678" s="1"/>
      <c r="S678" s="1"/>
      <c r="AD678" s="1"/>
    </row>
    <row r="679" spans="1:30" ht="15.75" customHeight="1">
      <c r="A679" s="1"/>
      <c r="B679" s="2"/>
      <c r="C679" s="1"/>
      <c r="D679" s="1"/>
      <c r="E679" s="1"/>
      <c r="F679" s="1"/>
      <c r="I679" s="3"/>
      <c r="L679" s="1"/>
      <c r="N679" s="1"/>
      <c r="O679" s="1"/>
      <c r="S679" s="1"/>
      <c r="AD679" s="1"/>
    </row>
    <row r="680" spans="1:30" ht="15.75" customHeight="1">
      <c r="A680" s="1"/>
      <c r="B680" s="2"/>
      <c r="C680" s="1"/>
      <c r="D680" s="1"/>
      <c r="E680" s="1"/>
      <c r="F680" s="1"/>
      <c r="I680" s="3"/>
      <c r="L680" s="1"/>
      <c r="N680" s="1"/>
      <c r="O680" s="1"/>
      <c r="S680" s="1"/>
      <c r="AD680" s="1"/>
    </row>
    <row r="681" spans="1:30" ht="15.75" customHeight="1">
      <c r="A681" s="1"/>
      <c r="B681" s="2"/>
      <c r="C681" s="1"/>
      <c r="D681" s="1"/>
      <c r="E681" s="1"/>
      <c r="F681" s="1"/>
      <c r="I681" s="3"/>
      <c r="L681" s="1"/>
      <c r="N681" s="1"/>
      <c r="O681" s="1"/>
      <c r="S681" s="1"/>
      <c r="AD681" s="1"/>
    </row>
    <row r="682" spans="1:30" ht="15.75" customHeight="1">
      <c r="A682" s="1"/>
      <c r="B682" s="2"/>
      <c r="C682" s="1"/>
      <c r="D682" s="1"/>
      <c r="E682" s="1"/>
      <c r="F682" s="1"/>
      <c r="I682" s="3"/>
      <c r="L682" s="1"/>
      <c r="N682" s="1"/>
      <c r="O682" s="1"/>
      <c r="S682" s="1"/>
      <c r="AD682" s="1"/>
    </row>
    <row r="683" spans="1:30" ht="15.75" customHeight="1">
      <c r="A683" s="1"/>
      <c r="B683" s="2"/>
      <c r="C683" s="1"/>
      <c r="D683" s="1"/>
      <c r="E683" s="1"/>
      <c r="F683" s="1"/>
      <c r="I683" s="3"/>
      <c r="L683" s="1"/>
      <c r="N683" s="1"/>
      <c r="O683" s="1"/>
      <c r="S683" s="1"/>
      <c r="AD683" s="1"/>
    </row>
    <row r="684" spans="1:30" ht="15.75" customHeight="1">
      <c r="A684" s="1"/>
      <c r="B684" s="2"/>
      <c r="C684" s="1"/>
      <c r="D684" s="1"/>
      <c r="E684" s="1"/>
      <c r="F684" s="1"/>
      <c r="I684" s="3"/>
      <c r="L684" s="1"/>
      <c r="N684" s="1"/>
      <c r="O684" s="1"/>
      <c r="S684" s="1"/>
      <c r="AD684" s="1"/>
    </row>
    <row r="685" spans="1:30" ht="15.75" customHeight="1">
      <c r="A685" s="1"/>
      <c r="B685" s="2"/>
      <c r="C685" s="1"/>
      <c r="D685" s="1"/>
      <c r="E685" s="1"/>
      <c r="F685" s="1"/>
      <c r="I685" s="3"/>
      <c r="L685" s="1"/>
      <c r="N685" s="1"/>
      <c r="O685" s="1"/>
      <c r="S685" s="1"/>
      <c r="AD685" s="1"/>
    </row>
    <row r="686" spans="1:30" ht="15.75" customHeight="1">
      <c r="A686" s="1"/>
      <c r="B686" s="2"/>
      <c r="C686" s="1"/>
      <c r="D686" s="1"/>
      <c r="E686" s="1"/>
      <c r="F686" s="1"/>
      <c r="I686" s="3"/>
      <c r="L686" s="1"/>
      <c r="N686" s="1"/>
      <c r="O686" s="1"/>
      <c r="S686" s="1"/>
      <c r="AD686" s="1"/>
    </row>
    <row r="687" spans="1:30" ht="15.75" customHeight="1">
      <c r="A687" s="1"/>
      <c r="B687" s="2"/>
      <c r="C687" s="1"/>
      <c r="D687" s="1"/>
      <c r="E687" s="1"/>
      <c r="F687" s="1"/>
      <c r="I687" s="3"/>
      <c r="L687" s="1"/>
      <c r="N687" s="1"/>
      <c r="O687" s="1"/>
      <c r="S687" s="1"/>
      <c r="AD687" s="1"/>
    </row>
    <row r="688" spans="1:30" ht="15.75" customHeight="1">
      <c r="A688" s="1"/>
      <c r="B688" s="2"/>
      <c r="C688" s="1"/>
      <c r="D688" s="1"/>
      <c r="E688" s="1"/>
      <c r="F688" s="1"/>
      <c r="I688" s="3"/>
      <c r="L688" s="1"/>
      <c r="N688" s="1"/>
      <c r="O688" s="1"/>
      <c r="S688" s="1"/>
      <c r="AD688" s="1"/>
    </row>
    <row r="689" spans="1:30" ht="15.75" customHeight="1">
      <c r="A689" s="1"/>
      <c r="B689" s="2"/>
      <c r="C689" s="1"/>
      <c r="D689" s="1"/>
      <c r="E689" s="1"/>
      <c r="F689" s="1"/>
      <c r="I689" s="3"/>
      <c r="L689" s="1"/>
      <c r="N689" s="1"/>
      <c r="O689" s="1"/>
      <c r="S689" s="1"/>
      <c r="AD689" s="1"/>
    </row>
    <row r="690" spans="1:30" ht="15.75" customHeight="1">
      <c r="A690" s="1"/>
      <c r="B690" s="2"/>
      <c r="C690" s="1"/>
      <c r="D690" s="1"/>
      <c r="E690" s="1"/>
      <c r="F690" s="1"/>
      <c r="I690" s="3"/>
      <c r="L690" s="1"/>
      <c r="N690" s="1"/>
      <c r="O690" s="1"/>
      <c r="S690" s="1"/>
      <c r="AD690" s="1"/>
    </row>
    <row r="691" spans="1:30" ht="15.75" customHeight="1">
      <c r="A691" s="1"/>
      <c r="B691" s="2"/>
      <c r="C691" s="1"/>
      <c r="D691" s="1"/>
      <c r="E691" s="1"/>
      <c r="F691" s="1"/>
      <c r="I691" s="3"/>
      <c r="L691" s="1"/>
      <c r="N691" s="1"/>
      <c r="O691" s="1"/>
      <c r="S691" s="1"/>
      <c r="AD691" s="1"/>
    </row>
    <row r="692" spans="1:30" ht="15.75" customHeight="1">
      <c r="A692" s="1"/>
      <c r="B692" s="2"/>
      <c r="C692" s="1"/>
      <c r="D692" s="1"/>
      <c r="E692" s="1"/>
      <c r="F692" s="1"/>
      <c r="I692" s="3"/>
      <c r="L692" s="1"/>
      <c r="N692" s="1"/>
      <c r="O692" s="1"/>
      <c r="S692" s="1"/>
      <c r="AD692" s="1"/>
    </row>
    <row r="693" spans="1:30" ht="15.75" customHeight="1">
      <c r="A693" s="1"/>
      <c r="B693" s="2"/>
      <c r="C693" s="1"/>
      <c r="D693" s="1"/>
      <c r="E693" s="1"/>
      <c r="F693" s="1"/>
      <c r="I693" s="3"/>
      <c r="L693" s="1"/>
      <c r="N693" s="1"/>
      <c r="O693" s="1"/>
      <c r="S693" s="1"/>
      <c r="AD693" s="1"/>
    </row>
    <row r="694" spans="1:30" ht="15.75" customHeight="1">
      <c r="A694" s="1"/>
      <c r="B694" s="2"/>
      <c r="C694" s="1"/>
      <c r="D694" s="1"/>
      <c r="E694" s="1"/>
      <c r="F694" s="1"/>
      <c r="I694" s="3"/>
      <c r="L694" s="1"/>
      <c r="N694" s="1"/>
      <c r="O694" s="1"/>
      <c r="S694" s="1"/>
      <c r="AD694" s="1"/>
    </row>
    <row r="695" spans="1:30" ht="15.75" customHeight="1">
      <c r="A695" s="1"/>
      <c r="B695" s="2"/>
      <c r="C695" s="1"/>
      <c r="D695" s="1"/>
      <c r="E695" s="1"/>
      <c r="F695" s="1"/>
      <c r="I695" s="3"/>
      <c r="L695" s="1"/>
      <c r="N695" s="1"/>
      <c r="O695" s="1"/>
      <c r="S695" s="1"/>
      <c r="AD695" s="1"/>
    </row>
    <row r="696" spans="1:30" ht="15.75" customHeight="1">
      <c r="A696" s="1"/>
      <c r="B696" s="2"/>
      <c r="C696" s="1"/>
      <c r="D696" s="1"/>
      <c r="E696" s="1"/>
      <c r="F696" s="1"/>
      <c r="I696" s="3"/>
      <c r="L696" s="1"/>
      <c r="N696" s="1"/>
      <c r="O696" s="1"/>
      <c r="S696" s="1"/>
      <c r="AD696" s="1"/>
    </row>
    <row r="697" spans="1:30" ht="15.75" customHeight="1">
      <c r="A697" s="1"/>
      <c r="B697" s="2"/>
      <c r="C697" s="1"/>
      <c r="D697" s="1"/>
      <c r="E697" s="1"/>
      <c r="F697" s="1"/>
      <c r="I697" s="3"/>
      <c r="L697" s="1"/>
      <c r="N697" s="1"/>
      <c r="O697" s="1"/>
      <c r="S697" s="1"/>
      <c r="AD697" s="1"/>
    </row>
    <row r="698" spans="1:30" ht="15.75" customHeight="1">
      <c r="A698" s="1"/>
      <c r="B698" s="2"/>
      <c r="C698" s="1"/>
      <c r="D698" s="1"/>
      <c r="E698" s="1"/>
      <c r="F698" s="1"/>
      <c r="I698" s="3"/>
      <c r="L698" s="1"/>
      <c r="N698" s="1"/>
      <c r="O698" s="1"/>
      <c r="S698" s="1"/>
      <c r="AD698" s="1"/>
    </row>
    <row r="699" spans="1:30" ht="15.75" customHeight="1">
      <c r="A699" s="1"/>
      <c r="B699" s="2"/>
      <c r="C699" s="1"/>
      <c r="D699" s="1"/>
      <c r="E699" s="1"/>
      <c r="F699" s="1"/>
      <c r="I699" s="3"/>
      <c r="L699" s="1"/>
      <c r="N699" s="1"/>
      <c r="O699" s="1"/>
      <c r="S699" s="1"/>
      <c r="AD699" s="1"/>
    </row>
    <row r="700" spans="1:30" ht="15.75" customHeight="1">
      <c r="A700" s="1"/>
      <c r="B700" s="2"/>
      <c r="C700" s="1"/>
      <c r="D700" s="1"/>
      <c r="E700" s="1"/>
      <c r="F700" s="1"/>
      <c r="I700" s="3"/>
      <c r="L700" s="1"/>
      <c r="N700" s="1"/>
      <c r="O700" s="1"/>
      <c r="S700" s="1"/>
      <c r="AD700" s="1"/>
    </row>
    <row r="701" spans="1:30" ht="15.75" customHeight="1">
      <c r="A701" s="1"/>
      <c r="B701" s="2"/>
      <c r="C701" s="1"/>
      <c r="D701" s="1"/>
      <c r="E701" s="1"/>
      <c r="F701" s="1"/>
      <c r="I701" s="3"/>
      <c r="L701" s="1"/>
      <c r="N701" s="1"/>
      <c r="O701" s="1"/>
      <c r="S701" s="1"/>
      <c r="AD701" s="1"/>
    </row>
    <row r="702" spans="1:30" ht="15.75" customHeight="1">
      <c r="A702" s="1"/>
      <c r="B702" s="2"/>
      <c r="C702" s="1"/>
      <c r="D702" s="1"/>
      <c r="E702" s="1"/>
      <c r="F702" s="1"/>
      <c r="I702" s="3"/>
      <c r="L702" s="1"/>
      <c r="N702" s="1"/>
      <c r="O702" s="1"/>
      <c r="S702" s="1"/>
      <c r="AD702" s="1"/>
    </row>
    <row r="703" spans="1:30" ht="15.75" customHeight="1">
      <c r="A703" s="1"/>
      <c r="B703" s="2"/>
      <c r="C703" s="1"/>
      <c r="D703" s="1"/>
      <c r="E703" s="1"/>
      <c r="F703" s="1"/>
      <c r="I703" s="3"/>
      <c r="L703" s="1"/>
      <c r="N703" s="1"/>
      <c r="O703" s="1"/>
      <c r="S703" s="1"/>
      <c r="AD703" s="1"/>
    </row>
    <row r="704" spans="1:30" ht="15.75" customHeight="1">
      <c r="A704" s="1"/>
      <c r="B704" s="2"/>
      <c r="C704" s="1"/>
      <c r="D704" s="1"/>
      <c r="E704" s="1"/>
      <c r="F704" s="1"/>
      <c r="I704" s="3"/>
      <c r="L704" s="1"/>
      <c r="N704" s="1"/>
      <c r="O704" s="1"/>
      <c r="S704" s="1"/>
      <c r="AD704" s="1"/>
    </row>
    <row r="705" spans="1:30" ht="15.75" customHeight="1">
      <c r="A705" s="1"/>
      <c r="B705" s="2"/>
      <c r="C705" s="1"/>
      <c r="D705" s="1"/>
      <c r="E705" s="1"/>
      <c r="F705" s="1"/>
      <c r="I705" s="3"/>
      <c r="L705" s="1"/>
      <c r="N705" s="1"/>
      <c r="O705" s="1"/>
      <c r="S705" s="1"/>
      <c r="AD705" s="1"/>
    </row>
    <row r="706" spans="1:30" ht="15.75" customHeight="1">
      <c r="A706" s="1"/>
      <c r="B706" s="2"/>
      <c r="C706" s="1"/>
      <c r="D706" s="1"/>
      <c r="E706" s="1"/>
      <c r="F706" s="1"/>
      <c r="I706" s="3"/>
      <c r="L706" s="1"/>
      <c r="N706" s="1"/>
      <c r="O706" s="1"/>
      <c r="S706" s="1"/>
      <c r="AD706" s="1"/>
    </row>
    <row r="707" spans="1:30" ht="15.75" customHeight="1">
      <c r="A707" s="1"/>
      <c r="B707" s="2"/>
      <c r="C707" s="1"/>
      <c r="D707" s="1"/>
      <c r="E707" s="1"/>
      <c r="F707" s="1"/>
      <c r="I707" s="3"/>
      <c r="L707" s="1"/>
      <c r="N707" s="1"/>
      <c r="O707" s="1"/>
      <c r="S707" s="1"/>
      <c r="AD707" s="1"/>
    </row>
    <row r="708" spans="1:30" ht="15.75" customHeight="1">
      <c r="A708" s="1"/>
      <c r="B708" s="2"/>
      <c r="C708" s="1"/>
      <c r="D708" s="1"/>
      <c r="E708" s="1"/>
      <c r="F708" s="1"/>
      <c r="I708" s="3"/>
      <c r="L708" s="1"/>
      <c r="N708" s="1"/>
      <c r="O708" s="1"/>
      <c r="S708" s="1"/>
      <c r="AD708" s="1"/>
    </row>
    <row r="709" spans="1:30" ht="15.75" customHeight="1">
      <c r="A709" s="1"/>
      <c r="B709" s="2"/>
      <c r="C709" s="1"/>
      <c r="D709" s="1"/>
      <c r="E709" s="1"/>
      <c r="F709" s="1"/>
      <c r="I709" s="3"/>
      <c r="L709" s="1"/>
      <c r="N709" s="1"/>
      <c r="O709" s="1"/>
      <c r="S709" s="1"/>
      <c r="AD709" s="1"/>
    </row>
    <row r="710" spans="1:30" ht="15.75" customHeight="1">
      <c r="A710" s="1"/>
      <c r="B710" s="2"/>
      <c r="C710" s="1"/>
      <c r="D710" s="1"/>
      <c r="E710" s="1"/>
      <c r="F710" s="1"/>
      <c r="I710" s="3"/>
      <c r="L710" s="1"/>
      <c r="N710" s="1"/>
      <c r="O710" s="1"/>
      <c r="S710" s="1"/>
      <c r="AD710" s="1"/>
    </row>
    <row r="711" spans="1:30" ht="15.75" customHeight="1">
      <c r="A711" s="1"/>
      <c r="B711" s="2"/>
      <c r="C711" s="1"/>
      <c r="D711" s="1"/>
      <c r="E711" s="1"/>
      <c r="F711" s="1"/>
      <c r="I711" s="3"/>
      <c r="L711" s="1"/>
      <c r="N711" s="1"/>
      <c r="O711" s="1"/>
      <c r="S711" s="1"/>
      <c r="AD711" s="1"/>
    </row>
    <row r="712" spans="1:30" ht="15.75" customHeight="1">
      <c r="A712" s="1"/>
      <c r="B712" s="2"/>
      <c r="C712" s="1"/>
      <c r="D712" s="1"/>
      <c r="E712" s="1"/>
      <c r="F712" s="1"/>
      <c r="I712" s="3"/>
      <c r="L712" s="1"/>
      <c r="N712" s="1"/>
      <c r="O712" s="1"/>
      <c r="S712" s="1"/>
      <c r="AD712" s="1"/>
    </row>
    <row r="713" spans="1:30" ht="15.75" customHeight="1">
      <c r="A713" s="1"/>
      <c r="B713" s="2"/>
      <c r="C713" s="1"/>
      <c r="D713" s="1"/>
      <c r="E713" s="1"/>
      <c r="F713" s="1"/>
      <c r="I713" s="3"/>
      <c r="L713" s="1"/>
      <c r="N713" s="1"/>
      <c r="O713" s="1"/>
      <c r="S713" s="1"/>
      <c r="AD713" s="1"/>
    </row>
    <row r="714" spans="1:30" ht="15.75" customHeight="1">
      <c r="A714" s="1"/>
      <c r="B714" s="2"/>
      <c r="C714" s="1"/>
      <c r="D714" s="1"/>
      <c r="E714" s="1"/>
      <c r="F714" s="1"/>
      <c r="I714" s="3"/>
      <c r="L714" s="1"/>
      <c r="N714" s="1"/>
      <c r="O714" s="1"/>
      <c r="S714" s="1"/>
      <c r="AD714" s="1"/>
    </row>
    <row r="715" spans="1:30" ht="15.75" customHeight="1">
      <c r="A715" s="1"/>
      <c r="B715" s="2"/>
      <c r="C715" s="1"/>
      <c r="D715" s="1"/>
      <c r="E715" s="1"/>
      <c r="F715" s="1"/>
      <c r="I715" s="3"/>
      <c r="L715" s="1"/>
      <c r="N715" s="1"/>
      <c r="O715" s="1"/>
      <c r="S715" s="1"/>
      <c r="AD715" s="1"/>
    </row>
    <row r="716" spans="1:30" ht="15.75" customHeight="1">
      <c r="A716" s="1"/>
      <c r="B716" s="2"/>
      <c r="C716" s="1"/>
      <c r="D716" s="1"/>
      <c r="E716" s="1"/>
      <c r="F716" s="1"/>
      <c r="I716" s="3"/>
      <c r="L716" s="1"/>
      <c r="N716" s="1"/>
      <c r="O716" s="1"/>
      <c r="S716" s="1"/>
      <c r="AD716" s="1"/>
    </row>
    <row r="717" spans="1:30" ht="15.75" customHeight="1">
      <c r="A717" s="1"/>
      <c r="B717" s="2"/>
      <c r="C717" s="1"/>
      <c r="D717" s="1"/>
      <c r="E717" s="1"/>
      <c r="F717" s="1"/>
      <c r="I717" s="3"/>
      <c r="L717" s="1"/>
      <c r="N717" s="1"/>
      <c r="O717" s="1"/>
      <c r="S717" s="1"/>
      <c r="AD717" s="1"/>
    </row>
    <row r="718" spans="1:30" ht="15.75" customHeight="1">
      <c r="A718" s="1"/>
      <c r="B718" s="2"/>
      <c r="C718" s="1"/>
      <c r="D718" s="1"/>
      <c r="E718" s="1"/>
      <c r="F718" s="1"/>
      <c r="I718" s="3"/>
      <c r="L718" s="1"/>
      <c r="N718" s="1"/>
      <c r="O718" s="1"/>
      <c r="S718" s="1"/>
      <c r="AD718" s="1"/>
    </row>
    <row r="719" spans="1:30" ht="15.75" customHeight="1">
      <c r="A719" s="1"/>
      <c r="B719" s="2"/>
      <c r="C719" s="1"/>
      <c r="D719" s="1"/>
      <c r="E719" s="1"/>
      <c r="F719" s="1"/>
      <c r="I719" s="3"/>
      <c r="L719" s="1"/>
      <c r="N719" s="1"/>
      <c r="O719" s="1"/>
      <c r="S719" s="1"/>
      <c r="AD719" s="1"/>
    </row>
    <row r="720" spans="1:30" ht="15.75" customHeight="1">
      <c r="A720" s="1"/>
      <c r="B720" s="2"/>
      <c r="C720" s="1"/>
      <c r="D720" s="1"/>
      <c r="E720" s="1"/>
      <c r="F720" s="1"/>
      <c r="I720" s="3"/>
      <c r="L720" s="1"/>
      <c r="N720" s="1"/>
      <c r="O720" s="1"/>
      <c r="S720" s="1"/>
      <c r="AD720" s="1"/>
    </row>
    <row r="721" spans="1:30" ht="15.75" customHeight="1">
      <c r="A721" s="1"/>
      <c r="B721" s="2"/>
      <c r="C721" s="1"/>
      <c r="D721" s="1"/>
      <c r="E721" s="1"/>
      <c r="F721" s="1"/>
      <c r="I721" s="3"/>
      <c r="L721" s="1"/>
      <c r="N721" s="1"/>
      <c r="O721" s="1"/>
      <c r="S721" s="1"/>
      <c r="AD721" s="1"/>
    </row>
    <row r="722" spans="1:30" ht="15.75" customHeight="1">
      <c r="A722" s="1"/>
      <c r="B722" s="2"/>
      <c r="C722" s="1"/>
      <c r="D722" s="1"/>
      <c r="E722" s="1"/>
      <c r="F722" s="1"/>
      <c r="I722" s="3"/>
      <c r="L722" s="1"/>
      <c r="N722" s="1"/>
      <c r="O722" s="1"/>
      <c r="S722" s="1"/>
      <c r="AD722" s="1"/>
    </row>
    <row r="723" spans="1:30" ht="15.75" customHeight="1">
      <c r="A723" s="1"/>
      <c r="B723" s="2"/>
      <c r="C723" s="1"/>
      <c r="D723" s="1"/>
      <c r="E723" s="1"/>
      <c r="F723" s="1"/>
      <c r="I723" s="3"/>
      <c r="L723" s="1"/>
      <c r="N723" s="1"/>
      <c r="O723" s="1"/>
      <c r="S723" s="1"/>
      <c r="AD723" s="1"/>
    </row>
    <row r="724" spans="1:30" ht="15.75" customHeight="1">
      <c r="A724" s="1"/>
      <c r="B724" s="2"/>
      <c r="C724" s="1"/>
      <c r="D724" s="1"/>
      <c r="E724" s="1"/>
      <c r="F724" s="1"/>
      <c r="I724" s="3"/>
      <c r="L724" s="1"/>
      <c r="N724" s="1"/>
      <c r="O724" s="1"/>
      <c r="S724" s="1"/>
      <c r="AD724" s="1"/>
    </row>
    <row r="725" spans="1:30" ht="15.75" customHeight="1">
      <c r="A725" s="1"/>
      <c r="B725" s="2"/>
      <c r="C725" s="1"/>
      <c r="D725" s="1"/>
      <c r="E725" s="1"/>
      <c r="F725" s="1"/>
      <c r="I725" s="3"/>
      <c r="L725" s="1"/>
      <c r="N725" s="1"/>
      <c r="O725" s="1"/>
      <c r="S725" s="1"/>
      <c r="AD725" s="1"/>
    </row>
    <row r="726" spans="1:30" ht="15.75" customHeight="1">
      <c r="A726" s="1"/>
      <c r="B726" s="2"/>
      <c r="C726" s="1"/>
      <c r="D726" s="1"/>
      <c r="E726" s="1"/>
      <c r="F726" s="1"/>
      <c r="I726" s="3"/>
      <c r="L726" s="1"/>
      <c r="N726" s="1"/>
      <c r="O726" s="1"/>
      <c r="S726" s="1"/>
      <c r="AD726" s="1"/>
    </row>
    <row r="727" spans="1:30" ht="15.75" customHeight="1">
      <c r="A727" s="1"/>
      <c r="B727" s="2"/>
      <c r="C727" s="1"/>
      <c r="D727" s="1"/>
      <c r="E727" s="1"/>
      <c r="F727" s="1"/>
      <c r="I727" s="3"/>
      <c r="L727" s="1"/>
      <c r="N727" s="1"/>
      <c r="O727" s="1"/>
      <c r="S727" s="1"/>
      <c r="AD727" s="1"/>
    </row>
    <row r="728" spans="1:30" ht="15.75" customHeight="1">
      <c r="A728" s="1"/>
      <c r="B728" s="2"/>
      <c r="C728" s="1"/>
      <c r="D728" s="1"/>
      <c r="E728" s="1"/>
      <c r="F728" s="1"/>
      <c r="I728" s="3"/>
      <c r="L728" s="1"/>
      <c r="N728" s="1"/>
      <c r="O728" s="1"/>
      <c r="S728" s="1"/>
      <c r="AD728" s="1"/>
    </row>
    <row r="729" spans="1:30" ht="15.75" customHeight="1">
      <c r="A729" s="1"/>
      <c r="B729" s="2"/>
      <c r="C729" s="1"/>
      <c r="D729" s="1"/>
      <c r="E729" s="1"/>
      <c r="F729" s="1"/>
      <c r="I729" s="3"/>
      <c r="L729" s="1"/>
      <c r="N729" s="1"/>
      <c r="O729" s="1"/>
      <c r="S729" s="1"/>
      <c r="AD729" s="1"/>
    </row>
    <row r="730" spans="1:30" ht="15.75" customHeight="1">
      <c r="A730" s="1"/>
      <c r="B730" s="2"/>
      <c r="C730" s="1"/>
      <c r="D730" s="1"/>
      <c r="E730" s="1"/>
      <c r="F730" s="1"/>
      <c r="I730" s="3"/>
      <c r="L730" s="1"/>
      <c r="N730" s="1"/>
      <c r="O730" s="1"/>
      <c r="S730" s="1"/>
      <c r="AD730" s="1"/>
    </row>
    <row r="731" spans="1:30" ht="15.75" customHeight="1">
      <c r="A731" s="1"/>
      <c r="B731" s="2"/>
      <c r="C731" s="1"/>
      <c r="D731" s="1"/>
      <c r="E731" s="1"/>
      <c r="F731" s="1"/>
      <c r="I731" s="3"/>
      <c r="L731" s="1"/>
      <c r="N731" s="1"/>
      <c r="O731" s="1"/>
      <c r="S731" s="1"/>
      <c r="AD731" s="1"/>
    </row>
    <row r="732" spans="1:30" ht="15.75" customHeight="1">
      <c r="A732" s="1"/>
      <c r="B732" s="2"/>
      <c r="C732" s="1"/>
      <c r="D732" s="1"/>
      <c r="E732" s="1"/>
      <c r="F732" s="1"/>
      <c r="I732" s="3"/>
      <c r="L732" s="1"/>
      <c r="N732" s="1"/>
      <c r="O732" s="1"/>
      <c r="S732" s="1"/>
      <c r="AD732" s="1"/>
    </row>
    <row r="733" spans="1:30" ht="15.75" customHeight="1">
      <c r="A733" s="1"/>
      <c r="B733" s="2"/>
      <c r="C733" s="1"/>
      <c r="D733" s="1"/>
      <c r="E733" s="1"/>
      <c r="F733" s="1"/>
      <c r="I733" s="3"/>
      <c r="L733" s="1"/>
      <c r="N733" s="1"/>
      <c r="O733" s="1"/>
      <c r="S733" s="1"/>
      <c r="AD733" s="1"/>
    </row>
    <row r="734" spans="1:30" ht="15.75" customHeight="1">
      <c r="A734" s="1"/>
      <c r="B734" s="2"/>
      <c r="C734" s="1"/>
      <c r="D734" s="1"/>
      <c r="E734" s="1"/>
      <c r="F734" s="1"/>
      <c r="I734" s="3"/>
      <c r="L734" s="1"/>
      <c r="N734" s="1"/>
      <c r="O734" s="1"/>
      <c r="S734" s="1"/>
      <c r="AD734" s="1"/>
    </row>
    <row r="735" spans="1:30" ht="15.75" customHeight="1">
      <c r="A735" s="1"/>
      <c r="B735" s="2"/>
      <c r="C735" s="1"/>
      <c r="D735" s="1"/>
      <c r="E735" s="1"/>
      <c r="F735" s="1"/>
      <c r="I735" s="3"/>
      <c r="L735" s="1"/>
      <c r="N735" s="1"/>
      <c r="O735" s="1"/>
      <c r="S735" s="1"/>
      <c r="AD735" s="1"/>
    </row>
    <row r="736" spans="1:30" ht="15.75" customHeight="1">
      <c r="A736" s="1"/>
      <c r="B736" s="2"/>
      <c r="C736" s="1"/>
      <c r="D736" s="1"/>
      <c r="E736" s="1"/>
      <c r="F736" s="1"/>
      <c r="I736" s="3"/>
      <c r="L736" s="1"/>
      <c r="N736" s="1"/>
      <c r="O736" s="1"/>
      <c r="S736" s="1"/>
      <c r="AD736" s="1"/>
    </row>
    <row r="737" spans="1:30" ht="15.75" customHeight="1">
      <c r="A737" s="1"/>
      <c r="B737" s="2"/>
      <c r="C737" s="1"/>
      <c r="D737" s="1"/>
      <c r="E737" s="1"/>
      <c r="F737" s="1"/>
      <c r="I737" s="3"/>
      <c r="L737" s="1"/>
      <c r="N737" s="1"/>
      <c r="O737" s="1"/>
      <c r="S737" s="1"/>
      <c r="AD737" s="1"/>
    </row>
    <row r="738" spans="1:30" ht="15.75" customHeight="1">
      <c r="A738" s="1"/>
      <c r="B738" s="2"/>
      <c r="C738" s="1"/>
      <c r="D738" s="1"/>
      <c r="E738" s="1"/>
      <c r="F738" s="1"/>
      <c r="I738" s="3"/>
      <c r="L738" s="1"/>
      <c r="N738" s="1"/>
      <c r="O738" s="1"/>
      <c r="S738" s="1"/>
      <c r="AD738" s="1"/>
    </row>
    <row r="739" spans="1:30" ht="15.75" customHeight="1">
      <c r="A739" s="1"/>
      <c r="B739" s="2"/>
      <c r="C739" s="1"/>
      <c r="D739" s="1"/>
      <c r="E739" s="1"/>
      <c r="F739" s="1"/>
      <c r="I739" s="3"/>
      <c r="L739" s="1"/>
      <c r="N739" s="1"/>
      <c r="O739" s="1"/>
      <c r="S739" s="1"/>
      <c r="AD739" s="1"/>
    </row>
    <row r="740" spans="1:30" ht="15.75" customHeight="1">
      <c r="A740" s="1"/>
      <c r="B740" s="2"/>
      <c r="C740" s="1"/>
      <c r="D740" s="1"/>
      <c r="E740" s="1"/>
      <c r="F740" s="1"/>
      <c r="I740" s="3"/>
      <c r="L740" s="1"/>
      <c r="N740" s="1"/>
      <c r="O740" s="1"/>
      <c r="S740" s="1"/>
      <c r="AD740" s="1"/>
    </row>
    <row r="741" spans="1:30" ht="15.75" customHeight="1">
      <c r="A741" s="1"/>
      <c r="B741" s="2"/>
      <c r="C741" s="1"/>
      <c r="D741" s="1"/>
      <c r="E741" s="1"/>
      <c r="F741" s="1"/>
      <c r="I741" s="3"/>
      <c r="L741" s="1"/>
      <c r="N741" s="1"/>
      <c r="O741" s="1"/>
      <c r="S741" s="1"/>
      <c r="AD741" s="1"/>
    </row>
    <row r="742" spans="1:30" ht="15.75" customHeight="1">
      <c r="A742" s="1"/>
      <c r="B742" s="2"/>
      <c r="C742" s="1"/>
      <c r="D742" s="1"/>
      <c r="E742" s="1"/>
      <c r="F742" s="1"/>
      <c r="I742" s="3"/>
      <c r="L742" s="1"/>
      <c r="N742" s="1"/>
      <c r="O742" s="1"/>
      <c r="S742" s="1"/>
      <c r="AD742" s="1"/>
    </row>
    <row r="743" spans="1:30" ht="15.75" customHeight="1">
      <c r="A743" s="1"/>
      <c r="B743" s="2"/>
      <c r="C743" s="1"/>
      <c r="D743" s="1"/>
      <c r="E743" s="1"/>
      <c r="F743" s="1"/>
      <c r="I743" s="3"/>
      <c r="L743" s="1"/>
      <c r="N743" s="1"/>
      <c r="O743" s="1"/>
      <c r="S743" s="1"/>
      <c r="AD743" s="1"/>
    </row>
    <row r="744" spans="1:30" ht="15.75" customHeight="1">
      <c r="A744" s="1"/>
      <c r="B744" s="2"/>
      <c r="C744" s="1"/>
      <c r="D744" s="1"/>
      <c r="E744" s="1"/>
      <c r="F744" s="1"/>
      <c r="I744" s="3"/>
      <c r="L744" s="1"/>
      <c r="N744" s="1"/>
      <c r="O744" s="1"/>
      <c r="S744" s="1"/>
      <c r="AD744" s="1"/>
    </row>
    <row r="745" spans="1:30" ht="15.75" customHeight="1">
      <c r="A745" s="1"/>
      <c r="B745" s="2"/>
      <c r="C745" s="1"/>
      <c r="D745" s="1"/>
      <c r="E745" s="1"/>
      <c r="F745" s="1"/>
      <c r="I745" s="3"/>
      <c r="L745" s="1"/>
      <c r="N745" s="1"/>
      <c r="O745" s="1"/>
      <c r="S745" s="1"/>
      <c r="AD745" s="1"/>
    </row>
    <row r="746" spans="1:30" ht="15.75" customHeight="1">
      <c r="A746" s="1"/>
      <c r="B746" s="2"/>
      <c r="C746" s="1"/>
      <c r="D746" s="1"/>
      <c r="E746" s="1"/>
      <c r="F746" s="1"/>
      <c r="I746" s="3"/>
      <c r="L746" s="1"/>
      <c r="N746" s="1"/>
      <c r="O746" s="1"/>
      <c r="S746" s="1"/>
      <c r="AD746" s="1"/>
    </row>
    <row r="747" spans="1:30" ht="15.75" customHeight="1">
      <c r="A747" s="1"/>
      <c r="B747" s="2"/>
      <c r="C747" s="1"/>
      <c r="D747" s="1"/>
      <c r="E747" s="1"/>
      <c r="F747" s="1"/>
      <c r="I747" s="3"/>
      <c r="L747" s="1"/>
      <c r="N747" s="1"/>
      <c r="O747" s="1"/>
      <c r="S747" s="1"/>
      <c r="AD747" s="1"/>
    </row>
    <row r="748" spans="1:30" ht="15.75" customHeight="1">
      <c r="A748" s="1"/>
      <c r="B748" s="2"/>
      <c r="C748" s="1"/>
      <c r="D748" s="1"/>
      <c r="E748" s="1"/>
      <c r="F748" s="1"/>
      <c r="I748" s="3"/>
      <c r="L748" s="1"/>
      <c r="N748" s="1"/>
      <c r="O748" s="1"/>
      <c r="S748" s="1"/>
      <c r="AD748" s="1"/>
    </row>
    <row r="749" spans="1:30" ht="15.75" customHeight="1">
      <c r="A749" s="1"/>
      <c r="B749" s="2"/>
      <c r="C749" s="1"/>
      <c r="D749" s="1"/>
      <c r="E749" s="1"/>
      <c r="F749" s="1"/>
      <c r="I749" s="3"/>
      <c r="L749" s="1"/>
      <c r="N749" s="1"/>
      <c r="O749" s="1"/>
      <c r="S749" s="1"/>
      <c r="AD749" s="1"/>
    </row>
    <row r="750" spans="1:30" ht="15.75" customHeight="1">
      <c r="A750" s="1"/>
      <c r="B750" s="2"/>
      <c r="C750" s="1"/>
      <c r="D750" s="1"/>
      <c r="E750" s="1"/>
      <c r="F750" s="1"/>
      <c r="I750" s="3"/>
      <c r="L750" s="1"/>
      <c r="N750" s="1"/>
      <c r="O750" s="1"/>
      <c r="S750" s="1"/>
      <c r="AD750" s="1"/>
    </row>
    <row r="751" spans="1:30" ht="15.75" customHeight="1">
      <c r="A751" s="1"/>
      <c r="B751" s="2"/>
      <c r="C751" s="1"/>
      <c r="D751" s="1"/>
      <c r="E751" s="1"/>
      <c r="F751" s="1"/>
      <c r="I751" s="3"/>
      <c r="L751" s="1"/>
      <c r="N751" s="1"/>
      <c r="O751" s="1"/>
      <c r="S751" s="1"/>
      <c r="AD751" s="1"/>
    </row>
    <row r="752" spans="1:30" ht="15.75" customHeight="1">
      <c r="A752" s="1"/>
      <c r="B752" s="2"/>
      <c r="C752" s="1"/>
      <c r="D752" s="1"/>
      <c r="E752" s="1"/>
      <c r="F752" s="1"/>
      <c r="I752" s="3"/>
      <c r="L752" s="1"/>
      <c r="N752" s="1"/>
      <c r="O752" s="1"/>
      <c r="S752" s="1"/>
      <c r="AD752" s="1"/>
    </row>
    <row r="753" spans="1:30" ht="15.75" customHeight="1">
      <c r="A753" s="1"/>
      <c r="B753" s="2"/>
      <c r="C753" s="1"/>
      <c r="D753" s="1"/>
      <c r="E753" s="1"/>
      <c r="F753" s="1"/>
      <c r="I753" s="3"/>
      <c r="L753" s="1"/>
      <c r="N753" s="1"/>
      <c r="O753" s="1"/>
      <c r="S753" s="1"/>
      <c r="AD753" s="1"/>
    </row>
    <row r="754" spans="1:30" ht="15.75" customHeight="1">
      <c r="A754" s="1"/>
      <c r="B754" s="2"/>
      <c r="C754" s="1"/>
      <c r="D754" s="1"/>
      <c r="E754" s="1"/>
      <c r="F754" s="1"/>
      <c r="I754" s="3"/>
      <c r="L754" s="1"/>
      <c r="N754" s="1"/>
      <c r="O754" s="1"/>
      <c r="S754" s="1"/>
      <c r="AD754" s="1"/>
    </row>
    <row r="755" spans="1:30" ht="15.75" customHeight="1">
      <c r="A755" s="1"/>
      <c r="B755" s="2"/>
      <c r="C755" s="1"/>
      <c r="D755" s="1"/>
      <c r="E755" s="1"/>
      <c r="F755" s="1"/>
      <c r="I755" s="3"/>
      <c r="L755" s="1"/>
      <c r="N755" s="1"/>
      <c r="O755" s="1"/>
      <c r="S755" s="1"/>
      <c r="AD755" s="1"/>
    </row>
    <row r="756" spans="1:30" ht="15.75" customHeight="1">
      <c r="A756" s="1"/>
      <c r="B756" s="2"/>
      <c r="C756" s="1"/>
      <c r="D756" s="1"/>
      <c r="E756" s="1"/>
      <c r="F756" s="1"/>
      <c r="I756" s="3"/>
      <c r="L756" s="1"/>
      <c r="N756" s="1"/>
      <c r="O756" s="1"/>
      <c r="S756" s="1"/>
      <c r="AD756" s="1"/>
    </row>
    <row r="757" spans="1:30" ht="15.75" customHeight="1">
      <c r="A757" s="1"/>
      <c r="B757" s="2"/>
      <c r="C757" s="1"/>
      <c r="D757" s="1"/>
      <c r="E757" s="1"/>
      <c r="F757" s="1"/>
      <c r="I757" s="3"/>
      <c r="L757" s="1"/>
      <c r="N757" s="1"/>
      <c r="O757" s="1"/>
      <c r="S757" s="1"/>
      <c r="AD757" s="1"/>
    </row>
    <row r="758" spans="1:30" ht="15.75" customHeight="1">
      <c r="A758" s="1"/>
      <c r="B758" s="2"/>
      <c r="C758" s="1"/>
      <c r="D758" s="1"/>
      <c r="E758" s="1"/>
      <c r="F758" s="1"/>
      <c r="I758" s="3"/>
      <c r="L758" s="1"/>
      <c r="N758" s="1"/>
      <c r="O758" s="1"/>
      <c r="S758" s="1"/>
      <c r="AD758" s="1"/>
    </row>
    <row r="759" spans="1:30" ht="15.75" customHeight="1">
      <c r="A759" s="1"/>
      <c r="B759" s="2"/>
      <c r="C759" s="1"/>
      <c r="D759" s="1"/>
      <c r="E759" s="1"/>
      <c r="F759" s="1"/>
      <c r="I759" s="3"/>
      <c r="L759" s="1"/>
      <c r="N759" s="1"/>
      <c r="O759" s="1"/>
      <c r="S759" s="1"/>
      <c r="AD759" s="1"/>
    </row>
    <row r="760" spans="1:30" ht="15.75" customHeight="1">
      <c r="A760" s="1"/>
      <c r="B760" s="2"/>
      <c r="C760" s="1"/>
      <c r="D760" s="1"/>
      <c r="E760" s="1"/>
      <c r="F760" s="1"/>
      <c r="I760" s="3"/>
      <c r="L760" s="1"/>
      <c r="N760" s="1"/>
      <c r="O760" s="1"/>
      <c r="S760" s="1"/>
      <c r="AD760" s="1"/>
    </row>
    <row r="761" spans="1:30" ht="15.75" customHeight="1">
      <c r="A761" s="1"/>
      <c r="B761" s="2"/>
      <c r="C761" s="1"/>
      <c r="D761" s="1"/>
      <c r="E761" s="1"/>
      <c r="F761" s="1"/>
      <c r="I761" s="3"/>
      <c r="L761" s="1"/>
      <c r="N761" s="1"/>
      <c r="O761" s="1"/>
      <c r="S761" s="1"/>
      <c r="AD761" s="1"/>
    </row>
    <row r="762" spans="1:30" ht="15.75" customHeight="1">
      <c r="A762" s="1"/>
      <c r="B762" s="2"/>
      <c r="C762" s="1"/>
      <c r="D762" s="1"/>
      <c r="E762" s="1"/>
      <c r="F762" s="1"/>
      <c r="I762" s="3"/>
      <c r="L762" s="1"/>
      <c r="N762" s="1"/>
      <c r="O762" s="1"/>
      <c r="S762" s="1"/>
      <c r="AD762" s="1"/>
    </row>
    <row r="763" spans="1:30" ht="15.75" customHeight="1">
      <c r="A763" s="1"/>
      <c r="B763" s="2"/>
      <c r="C763" s="1"/>
      <c r="D763" s="1"/>
      <c r="E763" s="1"/>
      <c r="F763" s="1"/>
      <c r="I763" s="3"/>
      <c r="L763" s="1"/>
      <c r="N763" s="1"/>
      <c r="O763" s="1"/>
      <c r="S763" s="1"/>
      <c r="AD763" s="1"/>
    </row>
    <row r="764" spans="1:30" ht="15.75" customHeight="1">
      <c r="A764" s="1"/>
      <c r="B764" s="2"/>
      <c r="C764" s="1"/>
      <c r="D764" s="1"/>
      <c r="E764" s="1"/>
      <c r="F764" s="1"/>
      <c r="I764" s="3"/>
      <c r="L764" s="1"/>
      <c r="N764" s="1"/>
      <c r="O764" s="1"/>
      <c r="S764" s="1"/>
      <c r="AD764" s="1"/>
    </row>
    <row r="765" spans="1:30" ht="15.75" customHeight="1">
      <c r="A765" s="1"/>
      <c r="B765" s="2"/>
      <c r="C765" s="1"/>
      <c r="D765" s="1"/>
      <c r="E765" s="1"/>
      <c r="F765" s="1"/>
      <c r="I765" s="3"/>
      <c r="L765" s="1"/>
      <c r="N765" s="1"/>
      <c r="O765" s="1"/>
      <c r="S765" s="1"/>
      <c r="AD765" s="1"/>
    </row>
    <row r="766" spans="1:30" ht="15.75" customHeight="1">
      <c r="A766" s="1"/>
      <c r="B766" s="2"/>
      <c r="C766" s="1"/>
      <c r="D766" s="1"/>
      <c r="E766" s="1"/>
      <c r="F766" s="1"/>
      <c r="I766" s="3"/>
      <c r="L766" s="1"/>
      <c r="N766" s="1"/>
      <c r="O766" s="1"/>
      <c r="S766" s="1"/>
      <c r="AD766" s="1"/>
    </row>
    <row r="767" spans="1:30" ht="15.75" customHeight="1">
      <c r="A767" s="1"/>
      <c r="B767" s="2"/>
      <c r="C767" s="1"/>
      <c r="D767" s="1"/>
      <c r="E767" s="1"/>
      <c r="F767" s="1"/>
      <c r="I767" s="3"/>
      <c r="L767" s="1"/>
      <c r="N767" s="1"/>
      <c r="O767" s="1"/>
      <c r="S767" s="1"/>
      <c r="AD767" s="1"/>
    </row>
    <row r="768" spans="1:30" ht="15.75" customHeight="1">
      <c r="A768" s="1"/>
      <c r="B768" s="2"/>
      <c r="C768" s="1"/>
      <c r="D768" s="1"/>
      <c r="E768" s="1"/>
      <c r="F768" s="1"/>
      <c r="I768" s="3"/>
      <c r="L768" s="1"/>
      <c r="N768" s="1"/>
      <c r="O768" s="1"/>
      <c r="S768" s="1"/>
      <c r="AD768" s="1"/>
    </row>
    <row r="769" spans="1:30" ht="15.75" customHeight="1">
      <c r="A769" s="1"/>
      <c r="B769" s="2"/>
      <c r="C769" s="1"/>
      <c r="D769" s="1"/>
      <c r="E769" s="1"/>
      <c r="F769" s="1"/>
      <c r="I769" s="3"/>
      <c r="L769" s="1"/>
      <c r="N769" s="1"/>
      <c r="O769" s="1"/>
      <c r="S769" s="1"/>
      <c r="AD769" s="1"/>
    </row>
    <row r="770" spans="1:30" ht="15.75" customHeight="1">
      <c r="A770" s="1"/>
      <c r="B770" s="2"/>
      <c r="C770" s="1"/>
      <c r="D770" s="1"/>
      <c r="E770" s="1"/>
      <c r="F770" s="1"/>
      <c r="I770" s="3"/>
      <c r="L770" s="1"/>
      <c r="N770" s="1"/>
      <c r="O770" s="1"/>
      <c r="S770" s="1"/>
      <c r="AD770" s="1"/>
    </row>
    <row r="771" spans="1:30" ht="15.75" customHeight="1">
      <c r="A771" s="1"/>
      <c r="B771" s="2"/>
      <c r="C771" s="1"/>
      <c r="D771" s="1"/>
      <c r="E771" s="1"/>
      <c r="F771" s="1"/>
      <c r="I771" s="3"/>
      <c r="L771" s="1"/>
      <c r="N771" s="1"/>
      <c r="O771" s="1"/>
      <c r="S771" s="1"/>
      <c r="AD771" s="1"/>
    </row>
    <row r="772" spans="1:30" ht="15.75" customHeight="1">
      <c r="A772" s="1"/>
      <c r="B772" s="2"/>
      <c r="C772" s="1"/>
      <c r="D772" s="1"/>
      <c r="E772" s="1"/>
      <c r="F772" s="1"/>
      <c r="I772" s="3"/>
      <c r="L772" s="1"/>
      <c r="N772" s="1"/>
      <c r="O772" s="1"/>
      <c r="S772" s="1"/>
      <c r="AD772" s="1"/>
    </row>
    <row r="773" spans="1:30" ht="15.75" customHeight="1">
      <c r="A773" s="1"/>
      <c r="B773" s="2"/>
      <c r="C773" s="1"/>
      <c r="D773" s="1"/>
      <c r="E773" s="1"/>
      <c r="F773" s="1"/>
      <c r="I773" s="3"/>
      <c r="L773" s="1"/>
      <c r="N773" s="1"/>
      <c r="O773" s="1"/>
      <c r="S773" s="1"/>
      <c r="AD773" s="1"/>
    </row>
    <row r="774" spans="1:30" ht="15.75" customHeight="1">
      <c r="A774" s="1"/>
      <c r="B774" s="2"/>
      <c r="C774" s="1"/>
      <c r="D774" s="1"/>
      <c r="E774" s="1"/>
      <c r="F774" s="1"/>
      <c r="I774" s="3"/>
      <c r="L774" s="1"/>
      <c r="N774" s="1"/>
      <c r="O774" s="1"/>
      <c r="S774" s="1"/>
      <c r="AD774" s="1"/>
    </row>
    <row r="775" spans="1:30" ht="15.75" customHeight="1">
      <c r="A775" s="1"/>
      <c r="B775" s="2"/>
      <c r="C775" s="1"/>
      <c r="D775" s="1"/>
      <c r="E775" s="1"/>
      <c r="F775" s="1"/>
      <c r="I775" s="3"/>
      <c r="L775" s="1"/>
      <c r="N775" s="1"/>
      <c r="O775" s="1"/>
      <c r="S775" s="1"/>
      <c r="AD775" s="1"/>
    </row>
    <row r="776" spans="1:30" ht="15.75" customHeight="1">
      <c r="A776" s="1"/>
      <c r="B776" s="2"/>
      <c r="C776" s="1"/>
      <c r="D776" s="1"/>
      <c r="E776" s="1"/>
      <c r="F776" s="1"/>
      <c r="I776" s="3"/>
      <c r="L776" s="1"/>
      <c r="N776" s="1"/>
      <c r="O776" s="1"/>
      <c r="S776" s="1"/>
      <c r="AD776" s="1"/>
    </row>
    <row r="777" spans="1:30" ht="15.75" customHeight="1">
      <c r="A777" s="1"/>
      <c r="B777" s="2"/>
      <c r="C777" s="1"/>
      <c r="D777" s="1"/>
      <c r="E777" s="1"/>
      <c r="F777" s="1"/>
      <c r="I777" s="3"/>
      <c r="L777" s="1"/>
      <c r="N777" s="1"/>
      <c r="O777" s="1"/>
      <c r="S777" s="1"/>
      <c r="AD777" s="1"/>
    </row>
    <row r="778" spans="1:30" ht="15.75" customHeight="1">
      <c r="A778" s="1"/>
      <c r="B778" s="2"/>
      <c r="C778" s="1"/>
      <c r="D778" s="1"/>
      <c r="E778" s="1"/>
      <c r="F778" s="1"/>
      <c r="I778" s="3"/>
      <c r="L778" s="1"/>
      <c r="N778" s="1"/>
      <c r="O778" s="1"/>
      <c r="S778" s="1"/>
      <c r="AD778" s="1"/>
    </row>
    <row r="779" spans="1:30" ht="15.75" customHeight="1">
      <c r="A779" s="1"/>
      <c r="B779" s="2"/>
      <c r="C779" s="1"/>
      <c r="D779" s="1"/>
      <c r="E779" s="1"/>
      <c r="F779" s="1"/>
      <c r="I779" s="3"/>
      <c r="L779" s="1"/>
      <c r="N779" s="1"/>
      <c r="O779" s="1"/>
      <c r="S779" s="1"/>
      <c r="AD779" s="1"/>
    </row>
    <row r="780" spans="1:30" ht="15.75" customHeight="1">
      <c r="A780" s="1"/>
      <c r="B780" s="2"/>
      <c r="C780" s="1"/>
      <c r="D780" s="1"/>
      <c r="E780" s="1"/>
      <c r="F780" s="1"/>
      <c r="I780" s="3"/>
      <c r="L780" s="1"/>
      <c r="N780" s="1"/>
      <c r="O780" s="1"/>
      <c r="S780" s="1"/>
      <c r="AD780" s="1"/>
    </row>
    <row r="781" spans="1:30" ht="15.75" customHeight="1">
      <c r="A781" s="1"/>
      <c r="B781" s="2"/>
      <c r="C781" s="1"/>
      <c r="D781" s="1"/>
      <c r="E781" s="1"/>
      <c r="F781" s="1"/>
      <c r="I781" s="3"/>
      <c r="L781" s="1"/>
      <c r="N781" s="1"/>
      <c r="O781" s="1"/>
      <c r="S781" s="1"/>
      <c r="AD781" s="1"/>
    </row>
    <row r="782" spans="1:30" ht="15.75" customHeight="1">
      <c r="A782" s="1"/>
      <c r="B782" s="2"/>
      <c r="C782" s="1"/>
      <c r="D782" s="1"/>
      <c r="E782" s="1"/>
      <c r="F782" s="1"/>
      <c r="I782" s="3"/>
      <c r="L782" s="1"/>
      <c r="N782" s="1"/>
      <c r="O782" s="1"/>
      <c r="S782" s="1"/>
      <c r="AD782" s="1"/>
    </row>
    <row r="783" spans="1:30" ht="15.75" customHeight="1">
      <c r="A783" s="1"/>
      <c r="B783" s="2"/>
      <c r="C783" s="1"/>
      <c r="D783" s="1"/>
      <c r="E783" s="1"/>
      <c r="F783" s="1"/>
      <c r="I783" s="3"/>
      <c r="L783" s="1"/>
      <c r="N783" s="1"/>
      <c r="O783" s="1"/>
      <c r="S783" s="1"/>
      <c r="AD783" s="1"/>
    </row>
    <row r="784" spans="1:30" ht="15.75" customHeight="1">
      <c r="A784" s="1"/>
      <c r="B784" s="2"/>
      <c r="C784" s="1"/>
      <c r="D784" s="1"/>
      <c r="E784" s="1"/>
      <c r="F784" s="1"/>
      <c r="I784" s="3"/>
      <c r="L784" s="1"/>
      <c r="N784" s="1"/>
      <c r="O784" s="1"/>
      <c r="S784" s="1"/>
      <c r="AD784" s="1"/>
    </row>
    <row r="785" spans="1:30" ht="15.75" customHeight="1">
      <c r="A785" s="1"/>
      <c r="B785" s="2"/>
      <c r="C785" s="1"/>
      <c r="D785" s="1"/>
      <c r="E785" s="1"/>
      <c r="F785" s="1"/>
      <c r="I785" s="3"/>
      <c r="L785" s="1"/>
      <c r="N785" s="1"/>
      <c r="O785" s="1"/>
      <c r="S785" s="1"/>
      <c r="AD785" s="1"/>
    </row>
    <row r="786" spans="1:30" ht="15.75" customHeight="1">
      <c r="A786" s="1"/>
      <c r="B786" s="2"/>
      <c r="C786" s="1"/>
      <c r="D786" s="1"/>
      <c r="E786" s="1"/>
      <c r="F786" s="1"/>
      <c r="I786" s="3"/>
      <c r="L786" s="1"/>
      <c r="N786" s="1"/>
      <c r="O786" s="1"/>
      <c r="S786" s="1"/>
      <c r="AD786" s="1"/>
    </row>
    <row r="787" spans="1:30" ht="15.75" customHeight="1">
      <c r="A787" s="1"/>
      <c r="B787" s="2"/>
      <c r="C787" s="1"/>
      <c r="D787" s="1"/>
      <c r="E787" s="1"/>
      <c r="F787" s="1"/>
      <c r="I787" s="3"/>
      <c r="L787" s="1"/>
      <c r="N787" s="1"/>
      <c r="O787" s="1"/>
      <c r="S787" s="1"/>
      <c r="AD787" s="1"/>
    </row>
    <row r="788" spans="1:30" ht="15.75" customHeight="1">
      <c r="A788" s="1"/>
      <c r="B788" s="2"/>
      <c r="C788" s="1"/>
      <c r="D788" s="1"/>
      <c r="E788" s="1"/>
      <c r="F788" s="1"/>
      <c r="I788" s="3"/>
      <c r="L788" s="1"/>
      <c r="N788" s="1"/>
      <c r="O788" s="1"/>
      <c r="S788" s="1"/>
      <c r="AD788" s="1"/>
    </row>
    <row r="789" spans="1:30" ht="15.75" customHeight="1">
      <c r="A789" s="1"/>
      <c r="B789" s="2"/>
      <c r="C789" s="1"/>
      <c r="D789" s="1"/>
      <c r="E789" s="1"/>
      <c r="F789" s="1"/>
      <c r="I789" s="3"/>
      <c r="L789" s="1"/>
      <c r="N789" s="1"/>
      <c r="O789" s="1"/>
      <c r="S789" s="1"/>
      <c r="AD789" s="1"/>
    </row>
    <row r="790" spans="1:30" ht="15.75" customHeight="1">
      <c r="A790" s="1"/>
      <c r="B790" s="2"/>
      <c r="C790" s="1"/>
      <c r="D790" s="1"/>
      <c r="E790" s="1"/>
      <c r="F790" s="1"/>
      <c r="I790" s="3"/>
      <c r="L790" s="1"/>
      <c r="N790" s="1"/>
      <c r="O790" s="1"/>
      <c r="S790" s="1"/>
      <c r="AD790" s="1"/>
    </row>
    <row r="791" spans="1:30" ht="15.75" customHeight="1">
      <c r="A791" s="1"/>
      <c r="B791" s="2"/>
      <c r="C791" s="1"/>
      <c r="D791" s="1"/>
      <c r="E791" s="1"/>
      <c r="F791" s="1"/>
      <c r="I791" s="3"/>
      <c r="L791" s="1"/>
      <c r="N791" s="1"/>
      <c r="O791" s="1"/>
      <c r="S791" s="1"/>
      <c r="AD791" s="1"/>
    </row>
    <row r="792" spans="1:30" ht="15.75" customHeight="1">
      <c r="A792" s="1"/>
      <c r="B792" s="2"/>
      <c r="C792" s="1"/>
      <c r="D792" s="1"/>
      <c r="E792" s="1"/>
      <c r="F792" s="1"/>
      <c r="I792" s="3"/>
      <c r="L792" s="1"/>
      <c r="N792" s="1"/>
      <c r="O792" s="1"/>
      <c r="S792" s="1"/>
      <c r="AD792" s="1"/>
    </row>
    <row r="793" spans="1:30" ht="15.75" customHeight="1">
      <c r="A793" s="1"/>
      <c r="B793" s="2"/>
      <c r="C793" s="1"/>
      <c r="D793" s="1"/>
      <c r="E793" s="1"/>
      <c r="F793" s="1"/>
      <c r="I793" s="3"/>
      <c r="L793" s="1"/>
      <c r="N793" s="1"/>
      <c r="O793" s="1"/>
      <c r="S793" s="1"/>
      <c r="AD793" s="1"/>
    </row>
    <row r="794" spans="1:30" ht="15.75" customHeight="1">
      <c r="A794" s="1"/>
      <c r="B794" s="2"/>
      <c r="C794" s="1"/>
      <c r="D794" s="1"/>
      <c r="E794" s="1"/>
      <c r="F794" s="1"/>
      <c r="I794" s="3"/>
      <c r="L794" s="1"/>
      <c r="N794" s="1"/>
      <c r="O794" s="1"/>
      <c r="S794" s="1"/>
      <c r="AD794" s="1"/>
    </row>
    <row r="795" spans="1:30" ht="15.75" customHeight="1">
      <c r="A795" s="1"/>
      <c r="B795" s="2"/>
      <c r="C795" s="1"/>
      <c r="D795" s="1"/>
      <c r="E795" s="1"/>
      <c r="F795" s="1"/>
      <c r="I795" s="3"/>
      <c r="L795" s="1"/>
      <c r="N795" s="1"/>
      <c r="O795" s="1"/>
      <c r="S795" s="1"/>
      <c r="AD795" s="1"/>
    </row>
    <row r="796" spans="1:30" ht="15.75" customHeight="1">
      <c r="A796" s="1"/>
      <c r="B796" s="2"/>
      <c r="C796" s="1"/>
      <c r="D796" s="1"/>
      <c r="E796" s="1"/>
      <c r="F796" s="1"/>
      <c r="I796" s="3"/>
      <c r="L796" s="1"/>
      <c r="N796" s="1"/>
      <c r="O796" s="1"/>
      <c r="S796" s="1"/>
      <c r="AD796" s="1"/>
    </row>
    <row r="797" spans="1:30" ht="15.75" customHeight="1">
      <c r="A797" s="1"/>
      <c r="B797" s="2"/>
      <c r="C797" s="1"/>
      <c r="D797" s="1"/>
      <c r="E797" s="1"/>
      <c r="F797" s="1"/>
      <c r="I797" s="3"/>
      <c r="L797" s="1"/>
      <c r="N797" s="1"/>
      <c r="O797" s="1"/>
      <c r="S797" s="1"/>
      <c r="AD797" s="1"/>
    </row>
    <row r="798" spans="1:30" ht="15.75" customHeight="1">
      <c r="A798" s="1"/>
      <c r="B798" s="2"/>
      <c r="C798" s="1"/>
      <c r="D798" s="1"/>
      <c r="E798" s="1"/>
      <c r="F798" s="1"/>
      <c r="I798" s="3"/>
      <c r="L798" s="1"/>
      <c r="N798" s="1"/>
      <c r="O798" s="1"/>
      <c r="S798" s="1"/>
      <c r="AD798" s="1"/>
    </row>
    <row r="799" spans="1:30" ht="15.75" customHeight="1">
      <c r="A799" s="1"/>
      <c r="B799" s="2"/>
      <c r="C799" s="1"/>
      <c r="D799" s="1"/>
      <c r="E799" s="1"/>
      <c r="F799" s="1"/>
      <c r="I799" s="3"/>
      <c r="L799" s="1"/>
      <c r="N799" s="1"/>
      <c r="O799" s="1"/>
      <c r="S799" s="1"/>
      <c r="AD799" s="1"/>
    </row>
    <row r="800" spans="1:30" ht="15.75" customHeight="1">
      <c r="A800" s="1"/>
      <c r="B800" s="2"/>
      <c r="C800" s="1"/>
      <c r="D800" s="1"/>
      <c r="E800" s="1"/>
      <c r="F800" s="1"/>
      <c r="I800" s="3"/>
      <c r="L800" s="1"/>
      <c r="N800" s="1"/>
      <c r="O800" s="1"/>
      <c r="S800" s="1"/>
      <c r="AD800" s="1"/>
    </row>
    <row r="801" spans="1:30" ht="15.75" customHeight="1">
      <c r="A801" s="1"/>
      <c r="B801" s="2"/>
      <c r="C801" s="1"/>
      <c r="D801" s="1"/>
      <c r="E801" s="1"/>
      <c r="F801" s="1"/>
      <c r="I801" s="3"/>
      <c r="L801" s="1"/>
      <c r="N801" s="1"/>
      <c r="O801" s="1"/>
      <c r="S801" s="1"/>
      <c r="AD801" s="1"/>
    </row>
    <row r="802" spans="1:30" ht="15.75" customHeight="1">
      <c r="A802" s="1"/>
      <c r="B802" s="2"/>
      <c r="C802" s="1"/>
      <c r="D802" s="1"/>
      <c r="E802" s="1"/>
      <c r="F802" s="1"/>
      <c r="I802" s="3"/>
      <c r="L802" s="1"/>
      <c r="N802" s="1"/>
      <c r="O802" s="1"/>
      <c r="S802" s="1"/>
      <c r="AD802" s="1"/>
    </row>
    <row r="803" spans="1:30" ht="15.75" customHeight="1">
      <c r="A803" s="1"/>
      <c r="B803" s="2"/>
      <c r="C803" s="1"/>
      <c r="D803" s="1"/>
      <c r="E803" s="1"/>
      <c r="F803" s="1"/>
      <c r="I803" s="3"/>
      <c r="L803" s="1"/>
      <c r="N803" s="1"/>
      <c r="O803" s="1"/>
      <c r="S803" s="1"/>
      <c r="AD803" s="1"/>
    </row>
    <row r="804" spans="1:30" ht="15.75" customHeight="1">
      <c r="A804" s="1"/>
      <c r="B804" s="2"/>
      <c r="C804" s="1"/>
      <c r="D804" s="1"/>
      <c r="E804" s="1"/>
      <c r="F804" s="1"/>
      <c r="I804" s="3"/>
      <c r="L804" s="1"/>
      <c r="N804" s="1"/>
      <c r="O804" s="1"/>
      <c r="S804" s="1"/>
      <c r="AD804" s="1"/>
    </row>
    <row r="805" spans="1:30" ht="15.75" customHeight="1">
      <c r="A805" s="1"/>
      <c r="B805" s="2"/>
      <c r="C805" s="1"/>
      <c r="D805" s="1"/>
      <c r="E805" s="1"/>
      <c r="F805" s="1"/>
      <c r="I805" s="3"/>
      <c r="L805" s="1"/>
      <c r="N805" s="1"/>
      <c r="O805" s="1"/>
      <c r="S805" s="1"/>
      <c r="AD805" s="1"/>
    </row>
    <row r="806" spans="1:30" ht="15.75" customHeight="1">
      <c r="A806" s="1"/>
      <c r="B806" s="2"/>
      <c r="C806" s="1"/>
      <c r="D806" s="1"/>
      <c r="E806" s="1"/>
      <c r="F806" s="1"/>
      <c r="I806" s="3"/>
      <c r="L806" s="1"/>
      <c r="N806" s="1"/>
      <c r="O806" s="1"/>
      <c r="S806" s="1"/>
      <c r="AD806" s="1"/>
    </row>
    <row r="807" spans="1:30" ht="15.75" customHeight="1">
      <c r="A807" s="1"/>
      <c r="B807" s="2"/>
      <c r="C807" s="1"/>
      <c r="D807" s="1"/>
      <c r="E807" s="1"/>
      <c r="F807" s="1"/>
      <c r="I807" s="3"/>
      <c r="L807" s="1"/>
      <c r="N807" s="1"/>
      <c r="O807" s="1"/>
      <c r="S807" s="1"/>
      <c r="AD807" s="1"/>
    </row>
    <row r="808" spans="1:30" ht="15.75" customHeight="1">
      <c r="A808" s="1"/>
      <c r="B808" s="2"/>
      <c r="C808" s="1"/>
      <c r="D808" s="1"/>
      <c r="E808" s="1"/>
      <c r="F808" s="1"/>
      <c r="I808" s="3"/>
      <c r="L808" s="1"/>
      <c r="N808" s="1"/>
      <c r="O808" s="1"/>
      <c r="S808" s="1"/>
      <c r="AD808" s="1"/>
    </row>
    <row r="809" spans="1:30" ht="15.75" customHeight="1">
      <c r="A809" s="1"/>
      <c r="B809" s="2"/>
      <c r="C809" s="1"/>
      <c r="D809" s="1"/>
      <c r="E809" s="1"/>
      <c r="F809" s="1"/>
      <c r="I809" s="3"/>
      <c r="L809" s="1"/>
      <c r="N809" s="1"/>
      <c r="O809" s="1"/>
      <c r="S809" s="1"/>
      <c r="AD809" s="1"/>
    </row>
    <row r="810" spans="1:30" ht="15.75" customHeight="1">
      <c r="A810" s="1"/>
      <c r="B810" s="2"/>
      <c r="C810" s="1"/>
      <c r="D810" s="1"/>
      <c r="E810" s="1"/>
      <c r="F810" s="1"/>
      <c r="I810" s="3"/>
      <c r="L810" s="1"/>
      <c r="N810" s="1"/>
      <c r="O810" s="1"/>
      <c r="S810" s="1"/>
      <c r="AD810" s="1"/>
    </row>
    <row r="811" spans="1:30" ht="15.75" customHeight="1">
      <c r="A811" s="1"/>
      <c r="B811" s="2"/>
      <c r="C811" s="1"/>
      <c r="D811" s="1"/>
      <c r="E811" s="1"/>
      <c r="F811" s="1"/>
      <c r="I811" s="3"/>
      <c r="L811" s="1"/>
      <c r="N811" s="1"/>
      <c r="O811" s="1"/>
      <c r="S811" s="1"/>
      <c r="AD811" s="1"/>
    </row>
    <row r="812" spans="1:30" ht="15.75" customHeight="1">
      <c r="A812" s="1"/>
      <c r="B812" s="2"/>
      <c r="C812" s="1"/>
      <c r="D812" s="1"/>
      <c r="E812" s="1"/>
      <c r="F812" s="1"/>
      <c r="I812" s="3"/>
      <c r="L812" s="1"/>
      <c r="N812" s="1"/>
      <c r="O812" s="1"/>
      <c r="S812" s="1"/>
      <c r="AD812" s="1"/>
    </row>
    <row r="813" spans="1:30" ht="15.75" customHeight="1">
      <c r="A813" s="1"/>
      <c r="B813" s="2"/>
      <c r="C813" s="1"/>
      <c r="D813" s="1"/>
      <c r="E813" s="1"/>
      <c r="F813" s="1"/>
      <c r="I813" s="3"/>
      <c r="L813" s="1"/>
      <c r="N813" s="1"/>
      <c r="O813" s="1"/>
      <c r="S813" s="1"/>
      <c r="AD813" s="1"/>
    </row>
    <row r="814" spans="1:30" ht="15.75" customHeight="1">
      <c r="A814" s="1"/>
      <c r="B814" s="2"/>
      <c r="C814" s="1"/>
      <c r="D814" s="1"/>
      <c r="E814" s="1"/>
      <c r="F814" s="1"/>
      <c r="I814" s="3"/>
      <c r="L814" s="1"/>
      <c r="N814" s="1"/>
      <c r="O814" s="1"/>
      <c r="S814" s="1"/>
      <c r="AD814" s="1"/>
    </row>
    <row r="815" spans="1:30" ht="15.75" customHeight="1">
      <c r="A815" s="1"/>
      <c r="B815" s="2"/>
      <c r="C815" s="1"/>
      <c r="D815" s="1"/>
      <c r="E815" s="1"/>
      <c r="F815" s="1"/>
      <c r="I815" s="3"/>
      <c r="L815" s="1"/>
      <c r="N815" s="1"/>
      <c r="O815" s="1"/>
      <c r="S815" s="1"/>
      <c r="AD815" s="1"/>
    </row>
    <row r="816" spans="1:30" ht="15.75" customHeight="1">
      <c r="A816" s="1"/>
      <c r="B816" s="2"/>
      <c r="C816" s="1"/>
      <c r="D816" s="1"/>
      <c r="E816" s="1"/>
      <c r="F816" s="1"/>
      <c r="I816" s="3"/>
      <c r="L816" s="1"/>
      <c r="N816" s="1"/>
      <c r="O816" s="1"/>
      <c r="S816" s="1"/>
      <c r="AD816" s="1"/>
    </row>
    <row r="817" spans="1:30" ht="15.75" customHeight="1">
      <c r="A817" s="1"/>
      <c r="B817" s="2"/>
      <c r="C817" s="1"/>
      <c r="D817" s="1"/>
      <c r="E817" s="1"/>
      <c r="F817" s="1"/>
      <c r="I817" s="3"/>
      <c r="L817" s="1"/>
      <c r="N817" s="1"/>
      <c r="O817" s="1"/>
      <c r="S817" s="1"/>
      <c r="AD817" s="1"/>
    </row>
    <row r="818" spans="1:30" ht="15.75" customHeight="1">
      <c r="A818" s="1"/>
      <c r="B818" s="2"/>
      <c r="C818" s="1"/>
      <c r="D818" s="1"/>
      <c r="E818" s="1"/>
      <c r="F818" s="1"/>
      <c r="I818" s="3"/>
      <c r="L818" s="1"/>
      <c r="N818" s="1"/>
      <c r="O818" s="1"/>
      <c r="S818" s="1"/>
      <c r="AD818" s="1"/>
    </row>
    <row r="819" spans="1:30" ht="15.75" customHeight="1">
      <c r="A819" s="1"/>
      <c r="B819" s="2"/>
      <c r="C819" s="1"/>
      <c r="D819" s="1"/>
      <c r="E819" s="1"/>
      <c r="F819" s="1"/>
      <c r="I819" s="3"/>
      <c r="L819" s="1"/>
      <c r="N819" s="1"/>
      <c r="O819" s="1"/>
      <c r="S819" s="1"/>
      <c r="AD819" s="1"/>
    </row>
    <row r="820" spans="1:30" ht="15.75" customHeight="1">
      <c r="A820" s="1"/>
      <c r="B820" s="2"/>
      <c r="C820" s="1"/>
      <c r="D820" s="1"/>
      <c r="E820" s="1"/>
      <c r="F820" s="1"/>
      <c r="I820" s="3"/>
      <c r="L820" s="1"/>
      <c r="N820" s="1"/>
      <c r="O820" s="1"/>
      <c r="S820" s="1"/>
      <c r="AD820" s="1"/>
    </row>
    <row r="821" spans="1:30" ht="15.75" customHeight="1">
      <c r="A821" s="1"/>
      <c r="B821" s="2"/>
      <c r="C821" s="1"/>
      <c r="D821" s="1"/>
      <c r="E821" s="1"/>
      <c r="F821" s="1"/>
      <c r="I821" s="3"/>
      <c r="L821" s="1"/>
      <c r="N821" s="1"/>
      <c r="O821" s="1"/>
      <c r="S821" s="1"/>
      <c r="AD821" s="1"/>
    </row>
    <row r="822" spans="1:30" ht="15.75" customHeight="1">
      <c r="A822" s="1"/>
      <c r="B822" s="2"/>
      <c r="C822" s="1"/>
      <c r="D822" s="1"/>
      <c r="E822" s="1"/>
      <c r="F822" s="1"/>
      <c r="I822" s="3"/>
      <c r="L822" s="1"/>
      <c r="N822" s="1"/>
      <c r="O822" s="1"/>
      <c r="S822" s="1"/>
      <c r="AD822" s="1"/>
    </row>
    <row r="823" spans="1:30" ht="15.75" customHeight="1">
      <c r="A823" s="1"/>
      <c r="B823" s="2"/>
      <c r="C823" s="1"/>
      <c r="D823" s="1"/>
      <c r="E823" s="1"/>
      <c r="F823" s="1"/>
      <c r="I823" s="3"/>
      <c r="L823" s="1"/>
      <c r="N823" s="1"/>
      <c r="O823" s="1"/>
      <c r="S823" s="1"/>
      <c r="AD823" s="1"/>
    </row>
    <row r="824" spans="1:30" ht="15.75" customHeight="1">
      <c r="A824" s="1"/>
      <c r="B824" s="2"/>
      <c r="C824" s="1"/>
      <c r="D824" s="1"/>
      <c r="E824" s="1"/>
      <c r="F824" s="1"/>
      <c r="I824" s="3"/>
      <c r="L824" s="1"/>
      <c r="N824" s="1"/>
      <c r="O824" s="1"/>
      <c r="S824" s="1"/>
      <c r="AD824" s="1"/>
    </row>
    <row r="825" spans="1:30" ht="15.75" customHeight="1">
      <c r="A825" s="1"/>
      <c r="B825" s="2"/>
      <c r="C825" s="1"/>
      <c r="D825" s="1"/>
      <c r="E825" s="1"/>
      <c r="F825" s="1"/>
      <c r="I825" s="3"/>
      <c r="L825" s="1"/>
      <c r="N825" s="1"/>
      <c r="O825" s="1"/>
      <c r="S825" s="1"/>
      <c r="AD825" s="1"/>
    </row>
    <row r="826" spans="1:30" ht="15.75" customHeight="1">
      <c r="A826" s="1"/>
      <c r="B826" s="2"/>
      <c r="C826" s="1"/>
      <c r="D826" s="1"/>
      <c r="E826" s="1"/>
      <c r="F826" s="1"/>
      <c r="I826" s="3"/>
      <c r="L826" s="1"/>
      <c r="N826" s="1"/>
      <c r="O826" s="1"/>
      <c r="S826" s="1"/>
      <c r="AD826" s="1"/>
    </row>
    <row r="827" spans="1:30" ht="15.75" customHeight="1">
      <c r="A827" s="1"/>
      <c r="B827" s="2"/>
      <c r="C827" s="1"/>
      <c r="D827" s="1"/>
      <c r="E827" s="1"/>
      <c r="F827" s="1"/>
      <c r="I827" s="3"/>
      <c r="L827" s="1"/>
      <c r="N827" s="1"/>
      <c r="O827" s="1"/>
      <c r="S827" s="1"/>
      <c r="AD827" s="1"/>
    </row>
    <row r="828" spans="1:30" ht="15.75" customHeight="1">
      <c r="A828" s="1"/>
      <c r="B828" s="2"/>
      <c r="C828" s="1"/>
      <c r="D828" s="1"/>
      <c r="E828" s="1"/>
      <c r="F828" s="1"/>
      <c r="I828" s="3"/>
      <c r="L828" s="1"/>
      <c r="N828" s="1"/>
      <c r="O828" s="1"/>
      <c r="S828" s="1"/>
      <c r="AD828" s="1"/>
    </row>
    <row r="829" spans="1:30" ht="15.75" customHeight="1">
      <c r="A829" s="1"/>
      <c r="B829" s="2"/>
      <c r="C829" s="1"/>
      <c r="D829" s="1"/>
      <c r="E829" s="1"/>
      <c r="F829" s="1"/>
      <c r="I829" s="3"/>
      <c r="L829" s="1"/>
      <c r="N829" s="1"/>
      <c r="O829" s="1"/>
      <c r="S829" s="1"/>
      <c r="AD829" s="1"/>
    </row>
    <row r="830" spans="1:30" ht="15.75" customHeight="1">
      <c r="A830" s="1"/>
      <c r="B830" s="2"/>
      <c r="C830" s="1"/>
      <c r="D830" s="1"/>
      <c r="E830" s="1"/>
      <c r="F830" s="1"/>
      <c r="I830" s="3"/>
      <c r="L830" s="1"/>
      <c r="N830" s="1"/>
      <c r="O830" s="1"/>
      <c r="S830" s="1"/>
      <c r="AD830" s="1"/>
    </row>
    <row r="831" spans="1:30" ht="15.75" customHeight="1">
      <c r="A831" s="1"/>
      <c r="B831" s="2"/>
      <c r="C831" s="1"/>
      <c r="D831" s="1"/>
      <c r="E831" s="1"/>
      <c r="F831" s="1"/>
      <c r="I831" s="3"/>
      <c r="L831" s="1"/>
      <c r="N831" s="1"/>
      <c r="O831" s="1"/>
      <c r="S831" s="1"/>
      <c r="AD831" s="1"/>
    </row>
    <row r="832" spans="1:30" ht="15.75" customHeight="1">
      <c r="A832" s="1"/>
      <c r="B832" s="2"/>
      <c r="C832" s="1"/>
      <c r="D832" s="1"/>
      <c r="E832" s="1"/>
      <c r="F832" s="1"/>
      <c r="I832" s="3"/>
      <c r="L832" s="1"/>
      <c r="N832" s="1"/>
      <c r="O832" s="1"/>
      <c r="S832" s="1"/>
      <c r="AD832" s="1"/>
    </row>
    <row r="833" spans="1:30" ht="15.75" customHeight="1">
      <c r="A833" s="1"/>
      <c r="B833" s="2"/>
      <c r="C833" s="1"/>
      <c r="D833" s="1"/>
      <c r="E833" s="1"/>
      <c r="F833" s="1"/>
      <c r="I833" s="3"/>
      <c r="L833" s="1"/>
      <c r="N833" s="1"/>
      <c r="O833" s="1"/>
      <c r="S833" s="1"/>
      <c r="AD833" s="1"/>
    </row>
    <row r="834" spans="1:30" ht="15.75" customHeight="1">
      <c r="A834" s="1"/>
      <c r="B834" s="2"/>
      <c r="C834" s="1"/>
      <c r="D834" s="1"/>
      <c r="E834" s="1"/>
      <c r="F834" s="1"/>
      <c r="I834" s="3"/>
      <c r="L834" s="1"/>
      <c r="N834" s="1"/>
      <c r="O834" s="1"/>
      <c r="S834" s="1"/>
      <c r="AD834" s="1"/>
    </row>
    <row r="835" spans="1:30" ht="15.75" customHeight="1">
      <c r="A835" s="1"/>
      <c r="B835" s="2"/>
      <c r="C835" s="1"/>
      <c r="D835" s="1"/>
      <c r="E835" s="1"/>
      <c r="F835" s="1"/>
      <c r="I835" s="3"/>
      <c r="L835" s="1"/>
      <c r="N835" s="1"/>
      <c r="O835" s="1"/>
      <c r="S835" s="1"/>
      <c r="AD835" s="1"/>
    </row>
    <row r="836" spans="1:30" ht="15.75" customHeight="1">
      <c r="A836" s="1"/>
      <c r="B836" s="2"/>
      <c r="C836" s="1"/>
      <c r="D836" s="1"/>
      <c r="E836" s="1"/>
      <c r="F836" s="1"/>
      <c r="I836" s="3"/>
      <c r="L836" s="1"/>
      <c r="N836" s="1"/>
      <c r="O836" s="1"/>
      <c r="S836" s="1"/>
      <c r="AD836" s="1"/>
    </row>
    <row r="837" spans="1:30" ht="15.75" customHeight="1">
      <c r="A837" s="1"/>
      <c r="B837" s="2"/>
      <c r="C837" s="1"/>
      <c r="D837" s="1"/>
      <c r="E837" s="1"/>
      <c r="F837" s="1"/>
      <c r="I837" s="3"/>
      <c r="L837" s="1"/>
      <c r="N837" s="1"/>
      <c r="O837" s="1"/>
      <c r="S837" s="1"/>
      <c r="AD837" s="1"/>
    </row>
    <row r="838" spans="1:30" ht="15.75" customHeight="1">
      <c r="A838" s="1"/>
      <c r="B838" s="2"/>
      <c r="C838" s="1"/>
      <c r="D838" s="1"/>
      <c r="E838" s="1"/>
      <c r="F838" s="1"/>
      <c r="I838" s="3"/>
      <c r="L838" s="1"/>
      <c r="N838" s="1"/>
      <c r="O838" s="1"/>
      <c r="S838" s="1"/>
      <c r="AD838" s="1"/>
    </row>
    <row r="839" spans="1:30" ht="15.75" customHeight="1">
      <c r="A839" s="1"/>
      <c r="B839" s="2"/>
      <c r="C839" s="1"/>
      <c r="D839" s="1"/>
      <c r="E839" s="1"/>
      <c r="F839" s="1"/>
      <c r="I839" s="3"/>
      <c r="L839" s="1"/>
      <c r="N839" s="1"/>
      <c r="O839" s="1"/>
      <c r="S839" s="1"/>
      <c r="AD839" s="1"/>
    </row>
    <row r="840" spans="1:30" ht="15.75" customHeight="1">
      <c r="A840" s="1"/>
      <c r="B840" s="2"/>
      <c r="C840" s="1"/>
      <c r="D840" s="1"/>
      <c r="E840" s="1"/>
      <c r="F840" s="1"/>
      <c r="I840" s="3"/>
      <c r="L840" s="1"/>
      <c r="N840" s="1"/>
      <c r="O840" s="1"/>
      <c r="S840" s="1"/>
      <c r="AD840" s="1"/>
    </row>
    <row r="841" spans="1:30" ht="15.75" customHeight="1">
      <c r="A841" s="1"/>
      <c r="B841" s="2"/>
      <c r="C841" s="1"/>
      <c r="D841" s="1"/>
      <c r="E841" s="1"/>
      <c r="F841" s="1"/>
      <c r="I841" s="3"/>
      <c r="L841" s="1"/>
      <c r="N841" s="1"/>
      <c r="O841" s="1"/>
      <c r="S841" s="1"/>
      <c r="AD841" s="1"/>
    </row>
    <row r="842" spans="1:30" ht="15.75" customHeight="1">
      <c r="A842" s="1"/>
      <c r="B842" s="2"/>
      <c r="C842" s="1"/>
      <c r="D842" s="1"/>
      <c r="E842" s="1"/>
      <c r="F842" s="1"/>
      <c r="I842" s="3"/>
      <c r="L842" s="1"/>
      <c r="N842" s="1"/>
      <c r="O842" s="1"/>
      <c r="S842" s="1"/>
      <c r="AD842" s="1"/>
    </row>
    <row r="843" spans="1:30" ht="15.75" customHeight="1">
      <c r="A843" s="1"/>
      <c r="B843" s="2"/>
      <c r="C843" s="1"/>
      <c r="D843" s="1"/>
      <c r="E843" s="1"/>
      <c r="F843" s="1"/>
      <c r="I843" s="3"/>
      <c r="L843" s="1"/>
      <c r="N843" s="1"/>
      <c r="O843" s="1"/>
      <c r="S843" s="1"/>
      <c r="AD843" s="1"/>
    </row>
    <row r="844" spans="1:30" ht="15.75" customHeight="1">
      <c r="A844" s="1"/>
      <c r="B844" s="2"/>
      <c r="C844" s="1"/>
      <c r="D844" s="1"/>
      <c r="E844" s="1"/>
      <c r="F844" s="1"/>
      <c r="I844" s="3"/>
      <c r="L844" s="1"/>
      <c r="N844" s="1"/>
      <c r="O844" s="1"/>
      <c r="S844" s="1"/>
      <c r="AD844" s="1"/>
    </row>
    <row r="845" spans="1:30" ht="15.75" customHeight="1">
      <c r="A845" s="1"/>
      <c r="B845" s="2"/>
      <c r="C845" s="1"/>
      <c r="D845" s="1"/>
      <c r="E845" s="1"/>
      <c r="F845" s="1"/>
      <c r="I845" s="3"/>
      <c r="L845" s="1"/>
      <c r="N845" s="1"/>
      <c r="O845" s="1"/>
      <c r="S845" s="1"/>
      <c r="AD845" s="1"/>
    </row>
    <row r="846" spans="1:30" ht="15.75" customHeight="1">
      <c r="A846" s="1"/>
      <c r="B846" s="2"/>
      <c r="C846" s="1"/>
      <c r="D846" s="1"/>
      <c r="E846" s="1"/>
      <c r="F846" s="1"/>
      <c r="I846" s="3"/>
      <c r="L846" s="1"/>
      <c r="N846" s="1"/>
      <c r="O846" s="1"/>
      <c r="S846" s="1"/>
      <c r="AD846" s="1"/>
    </row>
    <row r="847" spans="1:30" ht="15.75" customHeight="1">
      <c r="A847" s="1"/>
      <c r="B847" s="2"/>
      <c r="C847" s="1"/>
      <c r="D847" s="1"/>
      <c r="E847" s="1"/>
      <c r="F847" s="1"/>
      <c r="I847" s="3"/>
      <c r="L847" s="1"/>
      <c r="N847" s="1"/>
      <c r="O847" s="1"/>
      <c r="S847" s="1"/>
      <c r="AD847" s="1"/>
    </row>
    <row r="848" spans="1:30" ht="15.75" customHeight="1">
      <c r="A848" s="1"/>
      <c r="B848" s="2"/>
      <c r="C848" s="1"/>
      <c r="D848" s="1"/>
      <c r="E848" s="1"/>
      <c r="F848" s="1"/>
      <c r="I848" s="3"/>
      <c r="L848" s="1"/>
      <c r="N848" s="1"/>
      <c r="O848" s="1"/>
      <c r="S848" s="1"/>
      <c r="AD848" s="1"/>
    </row>
    <row r="849" spans="1:30" ht="15.75" customHeight="1">
      <c r="A849" s="1"/>
      <c r="B849" s="2"/>
      <c r="C849" s="1"/>
      <c r="D849" s="1"/>
      <c r="E849" s="1"/>
      <c r="F849" s="1"/>
      <c r="I849" s="3"/>
      <c r="L849" s="1"/>
      <c r="N849" s="1"/>
      <c r="O849" s="1"/>
      <c r="S849" s="1"/>
      <c r="AD849" s="1"/>
    </row>
    <row r="850" spans="1:30" ht="15.75" customHeight="1">
      <c r="A850" s="1"/>
      <c r="B850" s="2"/>
      <c r="C850" s="1"/>
      <c r="D850" s="1"/>
      <c r="E850" s="1"/>
      <c r="F850" s="1"/>
      <c r="I850" s="3"/>
      <c r="L850" s="1"/>
      <c r="N850" s="1"/>
      <c r="O850" s="1"/>
      <c r="S850" s="1"/>
      <c r="AD850" s="1"/>
    </row>
    <row r="851" spans="1:30" ht="15.75" customHeight="1">
      <c r="A851" s="1"/>
      <c r="B851" s="2"/>
      <c r="C851" s="1"/>
      <c r="D851" s="1"/>
      <c r="E851" s="1"/>
      <c r="F851" s="1"/>
      <c r="I851" s="3"/>
      <c r="L851" s="1"/>
      <c r="N851" s="1"/>
      <c r="O851" s="1"/>
      <c r="S851" s="1"/>
      <c r="AD851" s="1"/>
    </row>
    <row r="852" spans="1:30" ht="15.75" customHeight="1">
      <c r="A852" s="1"/>
      <c r="B852" s="2"/>
      <c r="C852" s="1"/>
      <c r="D852" s="1"/>
      <c r="E852" s="1"/>
      <c r="F852" s="1"/>
      <c r="I852" s="3"/>
      <c r="L852" s="1"/>
      <c r="N852" s="1"/>
      <c r="O852" s="1"/>
      <c r="S852" s="1"/>
      <c r="AD852" s="1"/>
    </row>
    <row r="853" spans="1:30" ht="15.75" customHeight="1">
      <c r="A853" s="1"/>
      <c r="B853" s="2"/>
      <c r="C853" s="1"/>
      <c r="D853" s="1"/>
      <c r="E853" s="1"/>
      <c r="F853" s="1"/>
      <c r="I853" s="3"/>
      <c r="L853" s="1"/>
      <c r="N853" s="1"/>
      <c r="O853" s="1"/>
      <c r="S853" s="1"/>
      <c r="AD853" s="1"/>
    </row>
    <row r="854" spans="1:30" ht="15.75" customHeight="1">
      <c r="A854" s="1"/>
      <c r="B854" s="2"/>
      <c r="C854" s="1"/>
      <c r="D854" s="1"/>
      <c r="E854" s="1"/>
      <c r="F854" s="1"/>
      <c r="I854" s="3"/>
      <c r="L854" s="1"/>
      <c r="N854" s="1"/>
      <c r="O854" s="1"/>
      <c r="S854" s="1"/>
      <c r="AD854" s="1"/>
    </row>
    <row r="855" spans="1:30" ht="15.75" customHeight="1">
      <c r="A855" s="1"/>
      <c r="B855" s="2"/>
      <c r="C855" s="1"/>
      <c r="D855" s="1"/>
      <c r="E855" s="1"/>
      <c r="F855" s="1"/>
      <c r="I855" s="3"/>
      <c r="L855" s="1"/>
      <c r="N855" s="1"/>
      <c r="O855" s="1"/>
      <c r="S855" s="1"/>
      <c r="AD855" s="1"/>
    </row>
    <row r="856" spans="1:30" ht="15.75" customHeight="1">
      <c r="A856" s="1"/>
      <c r="B856" s="2"/>
      <c r="C856" s="1"/>
      <c r="D856" s="1"/>
      <c r="E856" s="1"/>
      <c r="F856" s="1"/>
      <c r="I856" s="3"/>
      <c r="L856" s="1"/>
      <c r="N856" s="1"/>
      <c r="O856" s="1"/>
      <c r="S856" s="1"/>
      <c r="AD856" s="1"/>
    </row>
    <row r="857" spans="1:30" ht="15.75" customHeight="1">
      <c r="A857" s="1"/>
      <c r="B857" s="2"/>
      <c r="C857" s="1"/>
      <c r="D857" s="1"/>
      <c r="E857" s="1"/>
      <c r="F857" s="1"/>
      <c r="I857" s="3"/>
      <c r="L857" s="1"/>
      <c r="N857" s="1"/>
      <c r="O857" s="1"/>
      <c r="S857" s="1"/>
      <c r="AD857" s="1"/>
    </row>
    <row r="858" spans="1:30" ht="15.75" customHeight="1">
      <c r="A858" s="1"/>
      <c r="B858" s="2"/>
      <c r="C858" s="1"/>
      <c r="D858" s="1"/>
      <c r="E858" s="1"/>
      <c r="F858" s="1"/>
      <c r="I858" s="3"/>
      <c r="L858" s="1"/>
      <c r="N858" s="1"/>
      <c r="O858" s="1"/>
      <c r="S858" s="1"/>
      <c r="AD858" s="1"/>
    </row>
    <row r="859" spans="1:30" ht="15.75" customHeight="1">
      <c r="A859" s="1"/>
      <c r="B859" s="2"/>
      <c r="C859" s="1"/>
      <c r="D859" s="1"/>
      <c r="E859" s="1"/>
      <c r="F859" s="1"/>
      <c r="I859" s="3"/>
      <c r="L859" s="1"/>
      <c r="N859" s="1"/>
      <c r="O859" s="1"/>
      <c r="S859" s="1"/>
      <c r="AD859" s="1"/>
    </row>
    <row r="860" spans="1:30" ht="15.75" customHeight="1">
      <c r="A860" s="1"/>
      <c r="B860" s="2"/>
      <c r="C860" s="1"/>
      <c r="D860" s="1"/>
      <c r="E860" s="1"/>
      <c r="F860" s="1"/>
      <c r="I860" s="3"/>
      <c r="L860" s="1"/>
      <c r="N860" s="1"/>
      <c r="O860" s="1"/>
      <c r="S860" s="1"/>
      <c r="AD860" s="1"/>
    </row>
    <row r="861" spans="1:30" ht="15.75" customHeight="1">
      <c r="A861" s="1"/>
      <c r="B861" s="2"/>
      <c r="C861" s="1"/>
      <c r="D861" s="1"/>
      <c r="E861" s="1"/>
      <c r="F861" s="1"/>
      <c r="I861" s="3"/>
      <c r="L861" s="1"/>
      <c r="N861" s="1"/>
      <c r="O861" s="1"/>
      <c r="S861" s="1"/>
      <c r="AD861" s="1"/>
    </row>
    <row r="862" spans="1:30" ht="15.75" customHeight="1">
      <c r="A862" s="1"/>
      <c r="B862" s="2"/>
      <c r="C862" s="1"/>
      <c r="D862" s="1"/>
      <c r="E862" s="1"/>
      <c r="F862" s="1"/>
      <c r="I862" s="3"/>
      <c r="L862" s="1"/>
      <c r="N862" s="1"/>
      <c r="O862" s="1"/>
      <c r="S862" s="1"/>
      <c r="AD862" s="1"/>
    </row>
    <row r="863" spans="1:30" ht="15.75" customHeight="1">
      <c r="A863" s="1"/>
      <c r="B863" s="2"/>
      <c r="C863" s="1"/>
      <c r="D863" s="1"/>
      <c r="E863" s="1"/>
      <c r="F863" s="1"/>
      <c r="I863" s="3"/>
      <c r="L863" s="1"/>
      <c r="N863" s="1"/>
      <c r="O863" s="1"/>
      <c r="S863" s="1"/>
      <c r="AD863" s="1"/>
    </row>
    <row r="864" spans="1:30" ht="15.75" customHeight="1">
      <c r="A864" s="1"/>
      <c r="B864" s="2"/>
      <c r="C864" s="1"/>
      <c r="D864" s="1"/>
      <c r="E864" s="1"/>
      <c r="F864" s="1"/>
      <c r="I864" s="3"/>
      <c r="L864" s="1"/>
      <c r="N864" s="1"/>
      <c r="O864" s="1"/>
      <c r="S864" s="1"/>
      <c r="AD864" s="1"/>
    </row>
    <row r="865" spans="1:30" ht="15.75" customHeight="1">
      <c r="A865" s="1"/>
      <c r="B865" s="2"/>
      <c r="C865" s="1"/>
      <c r="D865" s="1"/>
      <c r="E865" s="1"/>
      <c r="F865" s="1"/>
      <c r="I865" s="3"/>
      <c r="L865" s="1"/>
      <c r="N865" s="1"/>
      <c r="O865" s="1"/>
      <c r="S865" s="1"/>
      <c r="AD865" s="1"/>
    </row>
    <row r="866" spans="1:30" ht="15.75" customHeight="1">
      <c r="A866" s="1"/>
      <c r="B866" s="2"/>
      <c r="C866" s="1"/>
      <c r="D866" s="1"/>
      <c r="E866" s="1"/>
      <c r="F866" s="1"/>
      <c r="I866" s="3"/>
      <c r="L866" s="1"/>
      <c r="N866" s="1"/>
      <c r="O866" s="1"/>
      <c r="S866" s="1"/>
      <c r="AD866" s="1"/>
    </row>
    <row r="867" spans="1:30" ht="15.75" customHeight="1">
      <c r="A867" s="1"/>
      <c r="B867" s="2"/>
      <c r="C867" s="1"/>
      <c r="D867" s="1"/>
      <c r="E867" s="1"/>
      <c r="F867" s="1"/>
      <c r="I867" s="3"/>
      <c r="L867" s="1"/>
      <c r="N867" s="1"/>
      <c r="O867" s="1"/>
      <c r="S867" s="1"/>
      <c r="AD867" s="1"/>
    </row>
    <row r="868" spans="1:30" ht="15.75" customHeight="1">
      <c r="A868" s="1"/>
      <c r="B868" s="2"/>
      <c r="C868" s="1"/>
      <c r="D868" s="1"/>
      <c r="E868" s="1"/>
      <c r="F868" s="1"/>
      <c r="I868" s="3"/>
      <c r="L868" s="1"/>
      <c r="N868" s="1"/>
      <c r="O868" s="1"/>
      <c r="S868" s="1"/>
      <c r="AD868" s="1"/>
    </row>
    <row r="869" spans="1:30" ht="15.75" customHeight="1">
      <c r="A869" s="1"/>
      <c r="B869" s="2"/>
      <c r="C869" s="1"/>
      <c r="D869" s="1"/>
      <c r="E869" s="1"/>
      <c r="F869" s="1"/>
      <c r="I869" s="3"/>
      <c r="L869" s="1"/>
      <c r="N869" s="1"/>
      <c r="O869" s="1"/>
      <c r="S869" s="1"/>
      <c r="AD869" s="1"/>
    </row>
    <row r="870" spans="1:30" ht="15.75" customHeight="1">
      <c r="A870" s="1"/>
      <c r="B870" s="2"/>
      <c r="C870" s="1"/>
      <c r="D870" s="1"/>
      <c r="E870" s="1"/>
      <c r="F870" s="1"/>
      <c r="I870" s="3"/>
      <c r="L870" s="1"/>
      <c r="N870" s="1"/>
      <c r="O870" s="1"/>
      <c r="S870" s="1"/>
      <c r="AD870" s="1"/>
    </row>
    <row r="871" spans="1:30" ht="15.75" customHeight="1">
      <c r="A871" s="1"/>
      <c r="B871" s="2"/>
      <c r="C871" s="1"/>
      <c r="D871" s="1"/>
      <c r="E871" s="1"/>
      <c r="F871" s="1"/>
      <c r="I871" s="3"/>
      <c r="L871" s="1"/>
      <c r="N871" s="1"/>
      <c r="O871" s="1"/>
      <c r="S871" s="1"/>
      <c r="AD871" s="1"/>
    </row>
    <row r="872" spans="1:30" ht="15.75" customHeight="1">
      <c r="A872" s="1"/>
      <c r="B872" s="2"/>
      <c r="C872" s="1"/>
      <c r="D872" s="1"/>
      <c r="E872" s="1"/>
      <c r="F872" s="1"/>
      <c r="I872" s="3"/>
      <c r="L872" s="1"/>
      <c r="N872" s="1"/>
      <c r="O872" s="1"/>
      <c r="S872" s="1"/>
      <c r="AD872" s="1"/>
    </row>
    <row r="873" spans="1:30" ht="15.75" customHeight="1">
      <c r="A873" s="1"/>
      <c r="B873" s="2"/>
      <c r="C873" s="1"/>
      <c r="D873" s="1"/>
      <c r="E873" s="1"/>
      <c r="F873" s="1"/>
      <c r="I873" s="3"/>
      <c r="L873" s="1"/>
      <c r="N873" s="1"/>
      <c r="O873" s="1"/>
      <c r="S873" s="1"/>
      <c r="AD873" s="1"/>
    </row>
    <row r="874" spans="1:30" ht="15.75" customHeight="1">
      <c r="A874" s="1"/>
      <c r="B874" s="2"/>
      <c r="C874" s="1"/>
      <c r="D874" s="1"/>
      <c r="E874" s="1"/>
      <c r="F874" s="1"/>
      <c r="I874" s="3"/>
      <c r="L874" s="1"/>
      <c r="N874" s="1"/>
      <c r="O874" s="1"/>
      <c r="S874" s="1"/>
      <c r="AD874" s="1"/>
    </row>
    <row r="875" spans="1:30" ht="15.75" customHeight="1">
      <c r="A875" s="1"/>
      <c r="B875" s="2"/>
      <c r="C875" s="1"/>
      <c r="D875" s="1"/>
      <c r="E875" s="1"/>
      <c r="F875" s="1"/>
      <c r="I875" s="3"/>
      <c r="L875" s="1"/>
      <c r="N875" s="1"/>
      <c r="O875" s="1"/>
      <c r="S875" s="1"/>
      <c r="AD875" s="1"/>
    </row>
    <row r="876" spans="1:30" ht="15.75" customHeight="1">
      <c r="A876" s="1"/>
      <c r="B876" s="2"/>
      <c r="C876" s="1"/>
      <c r="D876" s="1"/>
      <c r="E876" s="1"/>
      <c r="F876" s="1"/>
      <c r="I876" s="3"/>
      <c r="L876" s="1"/>
      <c r="N876" s="1"/>
      <c r="O876" s="1"/>
      <c r="S876" s="1"/>
      <c r="AD876" s="1"/>
    </row>
    <row r="877" spans="1:30" ht="15.75" customHeight="1">
      <c r="A877" s="1"/>
      <c r="B877" s="2"/>
      <c r="C877" s="1"/>
      <c r="D877" s="1"/>
      <c r="E877" s="1"/>
      <c r="F877" s="1"/>
      <c r="I877" s="3"/>
      <c r="L877" s="1"/>
      <c r="N877" s="1"/>
      <c r="O877" s="1"/>
      <c r="S877" s="1"/>
      <c r="AD877" s="1"/>
    </row>
    <row r="878" spans="1:30" ht="15.75" customHeight="1">
      <c r="A878" s="1"/>
      <c r="B878" s="2"/>
      <c r="C878" s="1"/>
      <c r="D878" s="1"/>
      <c r="E878" s="1"/>
      <c r="F878" s="1"/>
      <c r="I878" s="3"/>
      <c r="L878" s="1"/>
      <c r="N878" s="1"/>
      <c r="O878" s="1"/>
      <c r="S878" s="1"/>
      <c r="AD878" s="1"/>
    </row>
    <row r="879" spans="1:30" ht="15.75" customHeight="1">
      <c r="A879" s="1"/>
      <c r="B879" s="2"/>
      <c r="C879" s="1"/>
      <c r="D879" s="1"/>
      <c r="E879" s="1"/>
      <c r="F879" s="1"/>
      <c r="I879" s="3"/>
      <c r="L879" s="1"/>
      <c r="N879" s="1"/>
      <c r="O879" s="1"/>
      <c r="S879" s="1"/>
      <c r="AD879" s="1"/>
    </row>
    <row r="880" spans="1:30" ht="15.75" customHeight="1">
      <c r="A880" s="1"/>
      <c r="B880" s="2"/>
      <c r="C880" s="1"/>
      <c r="D880" s="1"/>
      <c r="E880" s="1"/>
      <c r="F880" s="1"/>
      <c r="I880" s="3"/>
      <c r="L880" s="1"/>
      <c r="N880" s="1"/>
      <c r="O880" s="1"/>
      <c r="S880" s="1"/>
      <c r="AD880" s="1"/>
    </row>
    <row r="881" spans="1:30" ht="15.75" customHeight="1">
      <c r="A881" s="1"/>
      <c r="B881" s="2"/>
      <c r="C881" s="1"/>
      <c r="D881" s="1"/>
      <c r="E881" s="1"/>
      <c r="F881" s="1"/>
      <c r="I881" s="3"/>
      <c r="L881" s="1"/>
      <c r="N881" s="1"/>
      <c r="O881" s="1"/>
      <c r="S881" s="1"/>
      <c r="AD881" s="1"/>
    </row>
    <row r="882" spans="1:30" ht="15.75" customHeight="1">
      <c r="A882" s="1"/>
      <c r="B882" s="2"/>
      <c r="C882" s="1"/>
      <c r="D882" s="1"/>
      <c r="E882" s="1"/>
      <c r="F882" s="1"/>
      <c r="I882" s="3"/>
      <c r="L882" s="1"/>
      <c r="N882" s="1"/>
      <c r="O882" s="1"/>
      <c r="S882" s="1"/>
      <c r="AD882" s="1"/>
    </row>
    <row r="883" spans="1:30" ht="15.75" customHeight="1">
      <c r="A883" s="1"/>
      <c r="B883" s="2"/>
      <c r="C883" s="1"/>
      <c r="D883" s="1"/>
      <c r="E883" s="1"/>
      <c r="F883" s="1"/>
      <c r="I883" s="3"/>
      <c r="L883" s="1"/>
      <c r="N883" s="1"/>
      <c r="O883" s="1"/>
      <c r="S883" s="1"/>
      <c r="AD883" s="1"/>
    </row>
    <row r="884" spans="1:30" ht="15.75" customHeight="1">
      <c r="A884" s="1"/>
      <c r="B884" s="2"/>
      <c r="C884" s="1"/>
      <c r="D884" s="1"/>
      <c r="E884" s="1"/>
      <c r="F884" s="1"/>
      <c r="I884" s="3"/>
      <c r="L884" s="1"/>
      <c r="N884" s="1"/>
      <c r="O884" s="1"/>
      <c r="S884" s="1"/>
      <c r="AD884" s="1"/>
    </row>
    <row r="885" spans="1:30" ht="15.75" customHeight="1">
      <c r="A885" s="1"/>
      <c r="B885" s="2"/>
      <c r="C885" s="1"/>
      <c r="D885" s="1"/>
      <c r="E885" s="1"/>
      <c r="F885" s="1"/>
      <c r="I885" s="3"/>
      <c r="L885" s="1"/>
      <c r="N885" s="1"/>
      <c r="O885" s="1"/>
      <c r="S885" s="1"/>
      <c r="AD885" s="1"/>
    </row>
    <row r="886" spans="1:30" ht="15.75" customHeight="1">
      <c r="A886" s="1"/>
      <c r="B886" s="2"/>
      <c r="C886" s="1"/>
      <c r="D886" s="1"/>
      <c r="E886" s="1"/>
      <c r="F886" s="1"/>
      <c r="I886" s="3"/>
      <c r="L886" s="1"/>
      <c r="N886" s="1"/>
      <c r="O886" s="1"/>
      <c r="S886" s="1"/>
      <c r="AD886" s="1"/>
    </row>
    <row r="887" spans="1:30" ht="15.75" customHeight="1">
      <c r="A887" s="1"/>
      <c r="B887" s="2"/>
      <c r="C887" s="1"/>
      <c r="D887" s="1"/>
      <c r="E887" s="1"/>
      <c r="F887" s="1"/>
      <c r="I887" s="3"/>
      <c r="L887" s="1"/>
      <c r="N887" s="1"/>
      <c r="O887" s="1"/>
      <c r="S887" s="1"/>
      <c r="AD887" s="1"/>
    </row>
    <row r="888" spans="1:30" ht="15.75" customHeight="1">
      <c r="A888" s="1"/>
      <c r="B888" s="2"/>
      <c r="C888" s="1"/>
      <c r="D888" s="1"/>
      <c r="E888" s="1"/>
      <c r="F888" s="1"/>
      <c r="I888" s="3"/>
      <c r="L888" s="1"/>
      <c r="N888" s="1"/>
      <c r="O888" s="1"/>
      <c r="S888" s="1"/>
      <c r="AD888" s="1"/>
    </row>
    <row r="889" spans="1:30" ht="15.75" customHeight="1">
      <c r="A889" s="1"/>
      <c r="B889" s="2"/>
      <c r="C889" s="1"/>
      <c r="D889" s="1"/>
      <c r="E889" s="1"/>
      <c r="F889" s="1"/>
      <c r="I889" s="3"/>
      <c r="L889" s="1"/>
      <c r="N889" s="1"/>
      <c r="O889" s="1"/>
      <c r="S889" s="1"/>
      <c r="AD889" s="1"/>
    </row>
    <row r="890" spans="1:30" ht="15.75" customHeight="1">
      <c r="A890" s="1"/>
      <c r="B890" s="2"/>
      <c r="C890" s="1"/>
      <c r="D890" s="1"/>
      <c r="E890" s="1"/>
      <c r="F890" s="1"/>
      <c r="I890" s="3"/>
      <c r="L890" s="1"/>
      <c r="N890" s="1"/>
      <c r="O890" s="1"/>
      <c r="S890" s="1"/>
      <c r="AD890" s="1"/>
    </row>
    <row r="891" spans="1:30" ht="15.75" customHeight="1">
      <c r="A891" s="1"/>
      <c r="B891" s="2"/>
      <c r="C891" s="1"/>
      <c r="D891" s="1"/>
      <c r="E891" s="1"/>
      <c r="F891" s="1"/>
      <c r="I891" s="3"/>
      <c r="L891" s="1"/>
      <c r="N891" s="1"/>
      <c r="O891" s="1"/>
      <c r="S891" s="1"/>
      <c r="AD891" s="1"/>
    </row>
    <row r="892" spans="1:30" ht="15.75" customHeight="1">
      <c r="A892" s="1"/>
      <c r="B892" s="2"/>
      <c r="C892" s="1"/>
      <c r="D892" s="1"/>
      <c r="E892" s="1"/>
      <c r="F892" s="1"/>
      <c r="I892" s="3"/>
      <c r="L892" s="1"/>
      <c r="N892" s="1"/>
      <c r="O892" s="1"/>
      <c r="S892" s="1"/>
      <c r="AD892" s="1"/>
    </row>
    <row r="893" spans="1:30" ht="15.75" customHeight="1">
      <c r="A893" s="1"/>
      <c r="B893" s="2"/>
      <c r="C893" s="1"/>
      <c r="D893" s="1"/>
      <c r="E893" s="1"/>
      <c r="F893" s="1"/>
      <c r="I893" s="3"/>
      <c r="L893" s="1"/>
      <c r="N893" s="1"/>
      <c r="O893" s="1"/>
      <c r="S893" s="1"/>
      <c r="AD893" s="1"/>
    </row>
    <row r="894" spans="1:30" ht="15.75" customHeight="1">
      <c r="A894" s="1"/>
      <c r="B894" s="2"/>
      <c r="C894" s="1"/>
      <c r="D894" s="1"/>
      <c r="E894" s="1"/>
      <c r="F894" s="1"/>
      <c r="I894" s="3"/>
      <c r="L894" s="1"/>
      <c r="N894" s="1"/>
      <c r="O894" s="1"/>
      <c r="S894" s="1"/>
      <c r="AD894" s="1"/>
    </row>
    <row r="895" spans="1:30" ht="15.75" customHeight="1">
      <c r="A895" s="1"/>
      <c r="B895" s="2"/>
      <c r="C895" s="1"/>
      <c r="D895" s="1"/>
      <c r="E895" s="1"/>
      <c r="F895" s="1"/>
      <c r="I895" s="3"/>
      <c r="L895" s="1"/>
      <c r="N895" s="1"/>
      <c r="O895" s="1"/>
      <c r="S895" s="1"/>
      <c r="AD895" s="1"/>
    </row>
    <row r="896" spans="1:30" ht="15.75" customHeight="1">
      <c r="A896" s="1"/>
      <c r="B896" s="2"/>
      <c r="C896" s="1"/>
      <c r="D896" s="1"/>
      <c r="E896" s="1"/>
      <c r="F896" s="1"/>
      <c r="I896" s="3"/>
      <c r="L896" s="1"/>
      <c r="N896" s="1"/>
      <c r="O896" s="1"/>
      <c r="S896" s="1"/>
      <c r="AD896" s="1"/>
    </row>
    <row r="897" spans="1:30" ht="15.75" customHeight="1">
      <c r="A897" s="1"/>
      <c r="B897" s="2"/>
      <c r="C897" s="1"/>
      <c r="D897" s="1"/>
      <c r="E897" s="1"/>
      <c r="F897" s="1"/>
      <c r="I897" s="3"/>
      <c r="L897" s="1"/>
      <c r="N897" s="1"/>
      <c r="O897" s="1"/>
      <c r="S897" s="1"/>
      <c r="AD897" s="1"/>
    </row>
    <row r="898" spans="1:30" ht="15.75" customHeight="1">
      <c r="A898" s="1"/>
      <c r="B898" s="2"/>
      <c r="C898" s="1"/>
      <c r="D898" s="1"/>
      <c r="E898" s="1"/>
      <c r="F898" s="1"/>
      <c r="I898" s="3"/>
      <c r="L898" s="1"/>
      <c r="N898" s="1"/>
      <c r="O898" s="1"/>
      <c r="S898" s="1"/>
      <c r="AD898" s="1"/>
    </row>
    <row r="899" spans="1:30" ht="15.75" customHeight="1">
      <c r="A899" s="1"/>
      <c r="B899" s="2"/>
      <c r="C899" s="1"/>
      <c r="D899" s="1"/>
      <c r="E899" s="1"/>
      <c r="F899" s="1"/>
      <c r="I899" s="3"/>
      <c r="L899" s="1"/>
      <c r="N899" s="1"/>
      <c r="O899" s="1"/>
      <c r="S899" s="1"/>
      <c r="AD899" s="1"/>
    </row>
    <row r="900" spans="1:30" ht="15.75" customHeight="1">
      <c r="A900" s="1"/>
      <c r="B900" s="2"/>
      <c r="C900" s="1"/>
      <c r="D900" s="1"/>
      <c r="E900" s="1"/>
      <c r="F900" s="1"/>
      <c r="I900" s="3"/>
      <c r="L900" s="1"/>
      <c r="N900" s="1"/>
      <c r="O900" s="1"/>
      <c r="S900" s="1"/>
      <c r="AD900" s="1"/>
    </row>
    <row r="901" spans="1:30" ht="15.75" customHeight="1">
      <c r="A901" s="1"/>
      <c r="B901" s="2"/>
      <c r="C901" s="1"/>
      <c r="D901" s="1"/>
      <c r="E901" s="1"/>
      <c r="F901" s="1"/>
      <c r="I901" s="3"/>
      <c r="L901" s="1"/>
      <c r="N901" s="1"/>
      <c r="O901" s="1"/>
      <c r="S901" s="1"/>
      <c r="AD901" s="1"/>
    </row>
    <row r="902" spans="1:30" ht="15.75" customHeight="1">
      <c r="A902" s="1"/>
      <c r="B902" s="2"/>
      <c r="C902" s="1"/>
      <c r="D902" s="1"/>
      <c r="E902" s="1"/>
      <c r="F902" s="1"/>
      <c r="I902" s="3"/>
      <c r="L902" s="1"/>
      <c r="N902" s="1"/>
      <c r="O902" s="1"/>
      <c r="S902" s="1"/>
      <c r="AD902" s="1"/>
    </row>
    <row r="903" spans="1:30" ht="15.75" customHeight="1">
      <c r="A903" s="1"/>
      <c r="B903" s="2"/>
      <c r="C903" s="1"/>
      <c r="D903" s="1"/>
      <c r="E903" s="1"/>
      <c r="F903" s="1"/>
      <c r="I903" s="3"/>
      <c r="L903" s="1"/>
      <c r="N903" s="1"/>
      <c r="O903" s="1"/>
      <c r="S903" s="1"/>
      <c r="AD903" s="1"/>
    </row>
    <row r="904" spans="1:30" ht="15.75" customHeight="1">
      <c r="A904" s="1"/>
      <c r="B904" s="2"/>
      <c r="C904" s="1"/>
      <c r="D904" s="1"/>
      <c r="E904" s="1"/>
      <c r="F904" s="1"/>
      <c r="I904" s="3"/>
      <c r="L904" s="1"/>
      <c r="N904" s="1"/>
      <c r="O904" s="1"/>
      <c r="S904" s="1"/>
      <c r="AD904" s="1"/>
    </row>
    <row r="905" spans="1:30" ht="15.75" customHeight="1">
      <c r="A905" s="1"/>
      <c r="B905" s="2"/>
      <c r="C905" s="1"/>
      <c r="D905" s="1"/>
      <c r="E905" s="1"/>
      <c r="F905" s="1"/>
      <c r="I905" s="3"/>
      <c r="L905" s="1"/>
      <c r="N905" s="1"/>
      <c r="O905" s="1"/>
      <c r="S905" s="1"/>
      <c r="AD905" s="1"/>
    </row>
    <row r="906" spans="1:30" ht="15.75" customHeight="1">
      <c r="A906" s="1"/>
      <c r="B906" s="2"/>
      <c r="C906" s="1"/>
      <c r="D906" s="1"/>
      <c r="E906" s="1"/>
      <c r="F906" s="1"/>
      <c r="I906" s="3"/>
      <c r="L906" s="1"/>
      <c r="N906" s="1"/>
      <c r="O906" s="1"/>
      <c r="S906" s="1"/>
      <c r="AD906" s="1"/>
    </row>
    <row r="907" spans="1:30" ht="15.75" customHeight="1">
      <c r="A907" s="1"/>
      <c r="B907" s="2"/>
      <c r="C907" s="1"/>
      <c r="D907" s="1"/>
      <c r="E907" s="1"/>
      <c r="F907" s="1"/>
      <c r="I907" s="3"/>
      <c r="L907" s="1"/>
      <c r="N907" s="1"/>
      <c r="O907" s="1"/>
      <c r="S907" s="1"/>
      <c r="AD907" s="1"/>
    </row>
    <row r="908" spans="1:30" ht="15.75" customHeight="1">
      <c r="A908" s="1"/>
      <c r="B908" s="2"/>
      <c r="C908" s="1"/>
      <c r="D908" s="1"/>
      <c r="E908" s="1"/>
      <c r="F908" s="1"/>
      <c r="I908" s="3"/>
      <c r="L908" s="1"/>
      <c r="N908" s="1"/>
      <c r="O908" s="1"/>
      <c r="S908" s="1"/>
      <c r="AD908" s="1"/>
    </row>
    <row r="909" spans="1:30" ht="15.75" customHeight="1">
      <c r="A909" s="1"/>
      <c r="B909" s="2"/>
      <c r="C909" s="1"/>
      <c r="D909" s="1"/>
      <c r="E909" s="1"/>
      <c r="F909" s="1"/>
      <c r="I909" s="3"/>
      <c r="L909" s="1"/>
      <c r="N909" s="1"/>
      <c r="O909" s="1"/>
      <c r="S909" s="1"/>
      <c r="AD909" s="1"/>
    </row>
    <row r="910" spans="1:30" ht="15.75" customHeight="1">
      <c r="A910" s="1"/>
      <c r="B910" s="2"/>
      <c r="C910" s="1"/>
      <c r="D910" s="1"/>
      <c r="E910" s="1"/>
      <c r="F910" s="1"/>
      <c r="I910" s="3"/>
      <c r="L910" s="1"/>
      <c r="N910" s="1"/>
      <c r="O910" s="1"/>
      <c r="S910" s="1"/>
      <c r="AD910" s="1"/>
    </row>
    <row r="911" spans="1:30" ht="15.75" customHeight="1">
      <c r="A911" s="1"/>
      <c r="B911" s="2"/>
      <c r="C911" s="1"/>
      <c r="D911" s="1"/>
      <c r="E911" s="1"/>
      <c r="F911" s="1"/>
      <c r="I911" s="3"/>
      <c r="L911" s="1"/>
      <c r="N911" s="1"/>
      <c r="O911" s="1"/>
      <c r="S911" s="1"/>
      <c r="AD911" s="1"/>
    </row>
    <row r="912" spans="1:30" ht="15.75" customHeight="1">
      <c r="A912" s="1"/>
      <c r="B912" s="2"/>
      <c r="C912" s="1"/>
      <c r="D912" s="1"/>
      <c r="E912" s="1"/>
      <c r="F912" s="1"/>
      <c r="I912" s="3"/>
      <c r="L912" s="1"/>
      <c r="N912" s="1"/>
      <c r="O912" s="1"/>
      <c r="S912" s="1"/>
      <c r="AD912" s="1"/>
    </row>
    <row r="913" spans="1:30" ht="15.75" customHeight="1">
      <c r="A913" s="1"/>
      <c r="B913" s="2"/>
      <c r="C913" s="1"/>
      <c r="D913" s="1"/>
      <c r="E913" s="1"/>
      <c r="F913" s="1"/>
      <c r="I913" s="3"/>
      <c r="L913" s="1"/>
      <c r="N913" s="1"/>
      <c r="O913" s="1"/>
      <c r="S913" s="1"/>
      <c r="AD913" s="1"/>
    </row>
    <row r="914" spans="1:30" ht="15.75" customHeight="1">
      <c r="A914" s="1"/>
      <c r="B914" s="2"/>
      <c r="C914" s="1"/>
      <c r="D914" s="1"/>
      <c r="E914" s="1"/>
      <c r="F914" s="1"/>
      <c r="I914" s="3"/>
      <c r="L914" s="1"/>
      <c r="N914" s="1"/>
      <c r="O914" s="1"/>
      <c r="S914" s="1"/>
      <c r="AD914" s="1"/>
    </row>
    <row r="915" spans="1:30" ht="15.75" customHeight="1">
      <c r="A915" s="1"/>
      <c r="B915" s="2"/>
      <c r="C915" s="1"/>
      <c r="D915" s="1"/>
      <c r="E915" s="1"/>
      <c r="F915" s="1"/>
      <c r="I915" s="3"/>
      <c r="L915" s="1"/>
      <c r="N915" s="1"/>
      <c r="O915" s="1"/>
      <c r="S915" s="1"/>
      <c r="AD915" s="1"/>
    </row>
    <row r="916" spans="1:30" ht="15.75" customHeight="1">
      <c r="A916" s="1"/>
      <c r="B916" s="2"/>
      <c r="C916" s="1"/>
      <c r="D916" s="1"/>
      <c r="E916" s="1"/>
      <c r="F916" s="1"/>
      <c r="I916" s="3"/>
      <c r="L916" s="1"/>
      <c r="N916" s="1"/>
      <c r="O916" s="1"/>
      <c r="S916" s="1"/>
      <c r="AD916" s="1"/>
    </row>
    <row r="917" spans="1:30" ht="15.75" customHeight="1">
      <c r="A917" s="1"/>
      <c r="B917" s="2"/>
      <c r="C917" s="1"/>
      <c r="D917" s="1"/>
      <c r="E917" s="1"/>
      <c r="F917" s="1"/>
      <c r="I917" s="3"/>
      <c r="L917" s="1"/>
      <c r="N917" s="1"/>
      <c r="O917" s="1"/>
      <c r="S917" s="1"/>
      <c r="AD917" s="1"/>
    </row>
    <row r="918" spans="1:30" ht="15.75" customHeight="1">
      <c r="A918" s="1"/>
      <c r="B918" s="2"/>
      <c r="C918" s="1"/>
      <c r="D918" s="1"/>
      <c r="E918" s="1"/>
      <c r="F918" s="1"/>
      <c r="I918" s="3"/>
      <c r="L918" s="1"/>
      <c r="N918" s="1"/>
      <c r="O918" s="1"/>
      <c r="S918" s="1"/>
      <c r="AD918" s="1"/>
    </row>
    <row r="919" spans="1:30" ht="15.75" customHeight="1">
      <c r="A919" s="1"/>
      <c r="B919" s="2"/>
      <c r="C919" s="1"/>
      <c r="D919" s="1"/>
      <c r="E919" s="1"/>
      <c r="F919" s="1"/>
      <c r="I919" s="3"/>
      <c r="L919" s="1"/>
      <c r="N919" s="1"/>
      <c r="O919" s="1"/>
      <c r="S919" s="1"/>
      <c r="AD919" s="1"/>
    </row>
    <row r="920" spans="1:30" ht="15.75" customHeight="1">
      <c r="A920" s="1"/>
      <c r="B920" s="2"/>
      <c r="C920" s="1"/>
      <c r="D920" s="1"/>
      <c r="E920" s="1"/>
      <c r="F920" s="1"/>
      <c r="I920" s="3"/>
      <c r="L920" s="1"/>
      <c r="N920" s="1"/>
      <c r="O920" s="1"/>
      <c r="S920" s="1"/>
      <c r="AD920" s="1"/>
    </row>
    <row r="921" spans="1:30" ht="15.75" customHeight="1">
      <c r="A921" s="1"/>
      <c r="B921" s="2"/>
      <c r="C921" s="1"/>
      <c r="D921" s="1"/>
      <c r="E921" s="1"/>
      <c r="F921" s="1"/>
      <c r="I921" s="3"/>
      <c r="L921" s="1"/>
      <c r="N921" s="1"/>
      <c r="O921" s="1"/>
      <c r="S921" s="1"/>
      <c r="AD921" s="1"/>
    </row>
    <row r="922" spans="1:30" ht="15.75" customHeight="1">
      <c r="A922" s="1"/>
      <c r="B922" s="2"/>
      <c r="C922" s="1"/>
      <c r="D922" s="1"/>
      <c r="E922" s="1"/>
      <c r="F922" s="1"/>
      <c r="I922" s="3"/>
      <c r="L922" s="1"/>
      <c r="N922" s="1"/>
      <c r="O922" s="1"/>
      <c r="S922" s="1"/>
      <c r="AD922" s="1"/>
    </row>
    <row r="923" spans="1:30" ht="15.75" customHeight="1">
      <c r="A923" s="1"/>
      <c r="B923" s="2"/>
      <c r="C923" s="1"/>
      <c r="D923" s="1"/>
      <c r="E923" s="1"/>
      <c r="F923" s="1"/>
      <c r="I923" s="3"/>
      <c r="L923" s="1"/>
      <c r="N923" s="1"/>
      <c r="O923" s="1"/>
      <c r="S923" s="1"/>
      <c r="AD923" s="1"/>
    </row>
    <row r="924" spans="1:30" ht="15.75" customHeight="1">
      <c r="A924" s="1"/>
      <c r="B924" s="2"/>
      <c r="C924" s="1"/>
      <c r="D924" s="1"/>
      <c r="E924" s="1"/>
      <c r="F924" s="1"/>
      <c r="I924" s="3"/>
      <c r="L924" s="1"/>
      <c r="N924" s="1"/>
      <c r="O924" s="1"/>
      <c r="S924" s="1"/>
      <c r="AD924" s="1"/>
    </row>
    <row r="925" spans="1:30" ht="15.75" customHeight="1">
      <c r="A925" s="1"/>
      <c r="B925" s="2"/>
      <c r="C925" s="1"/>
      <c r="D925" s="1"/>
      <c r="E925" s="1"/>
      <c r="F925" s="1"/>
      <c r="I925" s="3"/>
      <c r="L925" s="1"/>
      <c r="N925" s="1"/>
      <c r="O925" s="1"/>
      <c r="S925" s="1"/>
      <c r="AD925" s="1"/>
    </row>
    <row r="926" spans="1:30" ht="15.75" customHeight="1">
      <c r="A926" s="1"/>
      <c r="B926" s="2"/>
      <c r="C926" s="1"/>
      <c r="D926" s="1"/>
      <c r="E926" s="1"/>
      <c r="F926" s="1"/>
      <c r="I926" s="3"/>
      <c r="L926" s="1"/>
      <c r="N926" s="1"/>
      <c r="O926" s="1"/>
      <c r="S926" s="1"/>
      <c r="AD926" s="1"/>
    </row>
    <row r="927" spans="1:30" ht="15.75" customHeight="1">
      <c r="A927" s="1"/>
      <c r="B927" s="2"/>
      <c r="C927" s="1"/>
      <c r="D927" s="1"/>
      <c r="E927" s="1"/>
      <c r="F927" s="1"/>
      <c r="I927" s="3"/>
      <c r="L927" s="1"/>
      <c r="N927" s="1"/>
      <c r="O927" s="1"/>
      <c r="S927" s="1"/>
      <c r="AD927" s="1"/>
    </row>
    <row r="928" spans="1:30" ht="15.75" customHeight="1">
      <c r="A928" s="1"/>
      <c r="B928" s="2"/>
      <c r="C928" s="1"/>
      <c r="D928" s="1"/>
      <c r="E928" s="1"/>
      <c r="F928" s="1"/>
      <c r="I928" s="3"/>
      <c r="L928" s="1"/>
      <c r="N928" s="1"/>
      <c r="O928" s="1"/>
      <c r="S928" s="1"/>
      <c r="AD928" s="1"/>
    </row>
    <row r="929" spans="1:30" ht="15.75" customHeight="1">
      <c r="A929" s="1"/>
      <c r="B929" s="2"/>
      <c r="C929" s="1"/>
      <c r="D929" s="1"/>
      <c r="E929" s="1"/>
      <c r="F929" s="1"/>
      <c r="I929" s="3"/>
      <c r="L929" s="1"/>
      <c r="N929" s="1"/>
      <c r="O929" s="1"/>
      <c r="S929" s="1"/>
      <c r="AD929" s="1"/>
    </row>
    <row r="930" spans="1:30" ht="15.75" customHeight="1">
      <c r="A930" s="1"/>
      <c r="B930" s="2"/>
      <c r="C930" s="1"/>
      <c r="D930" s="1"/>
      <c r="E930" s="1"/>
      <c r="F930" s="1"/>
      <c r="I930" s="3"/>
      <c r="L930" s="1"/>
      <c r="N930" s="1"/>
      <c r="O930" s="1"/>
      <c r="S930" s="1"/>
      <c r="AD930" s="1"/>
    </row>
    <row r="931" spans="1:30" ht="15.75" customHeight="1">
      <c r="A931" s="1"/>
      <c r="B931" s="2"/>
      <c r="C931" s="1"/>
      <c r="D931" s="1"/>
      <c r="E931" s="1"/>
      <c r="F931" s="1"/>
      <c r="I931" s="3"/>
      <c r="L931" s="1"/>
      <c r="N931" s="1"/>
      <c r="O931" s="1"/>
      <c r="S931" s="1"/>
      <c r="AD931" s="1"/>
    </row>
    <row r="932" spans="1:30" ht="15.75" customHeight="1">
      <c r="A932" s="1"/>
      <c r="B932" s="2"/>
      <c r="C932" s="1"/>
      <c r="D932" s="1"/>
      <c r="E932" s="1"/>
      <c r="F932" s="1"/>
      <c r="I932" s="3"/>
      <c r="L932" s="1"/>
      <c r="N932" s="1"/>
      <c r="O932" s="1"/>
      <c r="S932" s="1"/>
      <c r="AD932" s="1"/>
    </row>
    <row r="933" spans="1:30" ht="15.75" customHeight="1">
      <c r="A933" s="1"/>
      <c r="B933" s="2"/>
      <c r="C933" s="1"/>
      <c r="D933" s="1"/>
      <c r="E933" s="1"/>
      <c r="F933" s="1"/>
      <c r="I933" s="3"/>
      <c r="L933" s="1"/>
      <c r="N933" s="1"/>
      <c r="O933" s="1"/>
      <c r="S933" s="1"/>
      <c r="AD933" s="1"/>
    </row>
    <row r="934" spans="1:30" ht="15.75" customHeight="1">
      <c r="A934" s="1"/>
      <c r="B934" s="2"/>
      <c r="C934" s="1"/>
      <c r="D934" s="1"/>
      <c r="E934" s="1"/>
      <c r="F934" s="1"/>
      <c r="I934" s="3"/>
      <c r="L934" s="1"/>
      <c r="N934" s="1"/>
      <c r="O934" s="1"/>
      <c r="S934" s="1"/>
      <c r="AD934" s="1"/>
    </row>
    <row r="935" spans="1:30" ht="15.75" customHeight="1">
      <c r="A935" s="1"/>
      <c r="B935" s="2"/>
      <c r="C935" s="1"/>
      <c r="D935" s="1"/>
      <c r="E935" s="1"/>
      <c r="F935" s="1"/>
      <c r="I935" s="3"/>
      <c r="L935" s="1"/>
      <c r="N935" s="1"/>
      <c r="O935" s="1"/>
      <c r="S935" s="1"/>
      <c r="AD935" s="1"/>
    </row>
    <row r="936" spans="1:30" ht="15.75" customHeight="1">
      <c r="A936" s="1"/>
      <c r="B936" s="2"/>
      <c r="C936" s="1"/>
      <c r="D936" s="1"/>
      <c r="E936" s="1"/>
      <c r="F936" s="1"/>
      <c r="I936" s="3"/>
      <c r="L936" s="1"/>
      <c r="N936" s="1"/>
      <c r="O936" s="1"/>
      <c r="S936" s="1"/>
      <c r="AD936" s="1"/>
    </row>
    <row r="937" spans="1:30" ht="15.75" customHeight="1">
      <c r="A937" s="1"/>
      <c r="B937" s="2"/>
      <c r="C937" s="1"/>
      <c r="D937" s="1"/>
      <c r="E937" s="1"/>
      <c r="F937" s="1"/>
      <c r="I937" s="3"/>
      <c r="L937" s="1"/>
      <c r="N937" s="1"/>
      <c r="O937" s="1"/>
      <c r="S937" s="1"/>
      <c r="AD937" s="1"/>
    </row>
    <row r="938" spans="1:30" ht="15.75" customHeight="1">
      <c r="A938" s="1"/>
      <c r="B938" s="2"/>
      <c r="C938" s="1"/>
      <c r="D938" s="1"/>
      <c r="E938" s="1"/>
      <c r="F938" s="1"/>
      <c r="I938" s="3"/>
      <c r="L938" s="1"/>
      <c r="N938" s="1"/>
      <c r="O938" s="1"/>
      <c r="S938" s="1"/>
      <c r="AD938" s="1"/>
    </row>
    <row r="939" spans="1:30" ht="15.75" customHeight="1">
      <c r="A939" s="1"/>
      <c r="B939" s="2"/>
      <c r="C939" s="1"/>
      <c r="D939" s="1"/>
      <c r="E939" s="1"/>
      <c r="F939" s="1"/>
      <c r="I939" s="3"/>
      <c r="L939" s="1"/>
      <c r="N939" s="1"/>
      <c r="O939" s="1"/>
      <c r="S939" s="1"/>
      <c r="AD939" s="1"/>
    </row>
    <row r="940" spans="1:30" ht="15.75" customHeight="1">
      <c r="A940" s="1"/>
      <c r="B940" s="2"/>
      <c r="C940" s="1"/>
      <c r="D940" s="1"/>
      <c r="E940" s="1"/>
      <c r="F940" s="1"/>
      <c r="I940" s="3"/>
      <c r="L940" s="1"/>
      <c r="N940" s="1"/>
      <c r="O940" s="1"/>
      <c r="S940" s="1"/>
      <c r="AD940" s="1"/>
    </row>
    <row r="941" spans="1:30" ht="15.75" customHeight="1">
      <c r="A941" s="1"/>
      <c r="B941" s="2"/>
      <c r="C941" s="1"/>
      <c r="D941" s="1"/>
      <c r="E941" s="1"/>
      <c r="F941" s="1"/>
      <c r="I941" s="3"/>
      <c r="L941" s="1"/>
      <c r="N941" s="1"/>
      <c r="O941" s="1"/>
      <c r="S941" s="1"/>
      <c r="AD941" s="1"/>
    </row>
    <row r="942" spans="1:30" ht="15.75" customHeight="1">
      <c r="A942" s="1"/>
      <c r="B942" s="2"/>
      <c r="C942" s="1"/>
      <c r="D942" s="1"/>
      <c r="E942" s="1"/>
      <c r="F942" s="1"/>
      <c r="I942" s="3"/>
      <c r="L942" s="1"/>
      <c r="N942" s="1"/>
      <c r="O942" s="1"/>
      <c r="S942" s="1"/>
      <c r="AD942" s="1"/>
    </row>
    <row r="943" spans="1:30" ht="15.75" customHeight="1">
      <c r="A943" s="1"/>
      <c r="B943" s="2"/>
      <c r="C943" s="1"/>
      <c r="D943" s="1"/>
      <c r="E943" s="1"/>
      <c r="F943" s="1"/>
      <c r="I943" s="3"/>
      <c r="L943" s="1"/>
      <c r="N943" s="1"/>
      <c r="O943" s="1"/>
      <c r="S943" s="1"/>
      <c r="AD943" s="1"/>
    </row>
    <row r="944" spans="1:30" ht="15.75" customHeight="1">
      <c r="A944" s="1"/>
      <c r="B944" s="2"/>
      <c r="C944" s="1"/>
      <c r="D944" s="1"/>
      <c r="E944" s="1"/>
      <c r="F944" s="1"/>
      <c r="I944" s="3"/>
      <c r="L944" s="1"/>
      <c r="N944" s="1"/>
      <c r="O944" s="1"/>
      <c r="S944" s="1"/>
      <c r="AD944" s="1"/>
    </row>
    <row r="945" spans="1:30" ht="15.75" customHeight="1">
      <c r="A945" s="1"/>
      <c r="B945" s="2"/>
      <c r="C945" s="1"/>
      <c r="D945" s="1"/>
      <c r="E945" s="1"/>
      <c r="F945" s="1"/>
      <c r="I945" s="3"/>
      <c r="L945" s="1"/>
      <c r="N945" s="1"/>
      <c r="O945" s="1"/>
      <c r="S945" s="1"/>
      <c r="AD945" s="1"/>
    </row>
    <row r="946" spans="1:30" ht="15.75" customHeight="1">
      <c r="A946" s="1"/>
      <c r="B946" s="2"/>
      <c r="C946" s="1"/>
      <c r="D946" s="1"/>
      <c r="E946" s="1"/>
      <c r="F946" s="1"/>
      <c r="I946" s="3"/>
      <c r="L946" s="1"/>
      <c r="N946" s="1"/>
      <c r="O946" s="1"/>
      <c r="S946" s="1"/>
      <c r="AD946" s="1"/>
    </row>
    <row r="947" spans="1:30" ht="15.75" customHeight="1">
      <c r="A947" s="1"/>
      <c r="B947" s="2"/>
      <c r="C947" s="1"/>
      <c r="D947" s="1"/>
      <c r="E947" s="1"/>
      <c r="F947" s="1"/>
      <c r="I947" s="3"/>
      <c r="L947" s="1"/>
      <c r="N947" s="1"/>
      <c r="O947" s="1"/>
      <c r="S947" s="1"/>
      <c r="AD947" s="1"/>
    </row>
    <row r="948" spans="1:30" ht="15.75" customHeight="1">
      <c r="A948" s="1"/>
      <c r="B948" s="2"/>
      <c r="C948" s="1"/>
      <c r="D948" s="1"/>
      <c r="E948" s="1"/>
      <c r="F948" s="1"/>
      <c r="I948" s="3"/>
      <c r="L948" s="1"/>
      <c r="N948" s="1"/>
      <c r="O948" s="1"/>
      <c r="S948" s="1"/>
      <c r="AD948" s="1"/>
    </row>
    <row r="949" spans="1:30" ht="15.75" customHeight="1">
      <c r="A949" s="1"/>
      <c r="B949" s="2"/>
      <c r="C949" s="1"/>
      <c r="D949" s="1"/>
      <c r="E949" s="1"/>
      <c r="F949" s="1"/>
      <c r="I949" s="3"/>
      <c r="L949" s="1"/>
      <c r="N949" s="1"/>
      <c r="O949" s="1"/>
      <c r="S949" s="1"/>
      <c r="AD949" s="1"/>
    </row>
    <row r="950" spans="1:30" ht="15.75" customHeight="1">
      <c r="A950" s="1"/>
      <c r="B950" s="2"/>
      <c r="C950" s="1"/>
      <c r="D950" s="1"/>
      <c r="E950" s="1"/>
      <c r="F950" s="1"/>
      <c r="I950" s="3"/>
      <c r="L950" s="1"/>
      <c r="N950" s="1"/>
      <c r="O950" s="1"/>
      <c r="S950" s="1"/>
      <c r="AD950" s="1"/>
    </row>
    <row r="951" spans="1:30" ht="15.75" customHeight="1">
      <c r="A951" s="1"/>
      <c r="B951" s="2"/>
      <c r="C951" s="1"/>
      <c r="D951" s="1"/>
      <c r="E951" s="1"/>
      <c r="F951" s="1"/>
      <c r="I951" s="3"/>
      <c r="L951" s="1"/>
      <c r="N951" s="1"/>
      <c r="O951" s="1"/>
      <c r="S951" s="1"/>
      <c r="AD951" s="1"/>
    </row>
    <row r="952" spans="1:30" ht="15.75" customHeight="1">
      <c r="A952" s="1"/>
      <c r="B952" s="2"/>
      <c r="C952" s="1"/>
      <c r="D952" s="1"/>
      <c r="E952" s="1"/>
      <c r="F952" s="1"/>
      <c r="I952" s="3"/>
      <c r="L952" s="1"/>
      <c r="N952" s="1"/>
      <c r="O952" s="1"/>
      <c r="S952" s="1"/>
      <c r="AD952" s="1"/>
    </row>
    <row r="953" spans="1:30" ht="15.75" customHeight="1">
      <c r="A953" s="1"/>
      <c r="B953" s="2"/>
      <c r="C953" s="1"/>
      <c r="D953" s="1"/>
      <c r="E953" s="1"/>
      <c r="F953" s="1"/>
      <c r="I953" s="3"/>
      <c r="L953" s="1"/>
      <c r="N953" s="1"/>
      <c r="O953" s="1"/>
      <c r="S953" s="1"/>
      <c r="AD953" s="1"/>
    </row>
    <row r="954" spans="1:30" ht="15.75" customHeight="1">
      <c r="A954" s="1"/>
      <c r="B954" s="2"/>
      <c r="C954" s="1"/>
      <c r="D954" s="1"/>
      <c r="E954" s="1"/>
      <c r="F954" s="1"/>
      <c r="I954" s="3"/>
      <c r="L954" s="1"/>
      <c r="N954" s="1"/>
      <c r="O954" s="1"/>
      <c r="S954" s="1"/>
      <c r="AD954" s="1"/>
    </row>
    <row r="955" spans="1:30" ht="15.75" customHeight="1">
      <c r="A955" s="1"/>
      <c r="B955" s="2"/>
      <c r="C955" s="1"/>
      <c r="D955" s="1"/>
      <c r="E955" s="1"/>
      <c r="F955" s="1"/>
      <c r="I955" s="3"/>
      <c r="L955" s="1"/>
      <c r="N955" s="1"/>
      <c r="O955" s="1"/>
      <c r="S955" s="1"/>
      <c r="AD955" s="1"/>
    </row>
    <row r="956" spans="1:30" ht="15.75" customHeight="1">
      <c r="A956" s="1"/>
      <c r="B956" s="2"/>
      <c r="C956" s="1"/>
      <c r="D956" s="1"/>
      <c r="E956" s="1"/>
      <c r="F956" s="1"/>
      <c r="I956" s="3"/>
      <c r="L956" s="1"/>
      <c r="N956" s="1"/>
      <c r="O956" s="1"/>
      <c r="S956" s="1"/>
      <c r="AD956" s="1"/>
    </row>
    <row r="957" spans="1:30" ht="15.75" customHeight="1">
      <c r="A957" s="1"/>
      <c r="B957" s="2"/>
      <c r="C957" s="1"/>
      <c r="D957" s="1"/>
      <c r="E957" s="1"/>
      <c r="F957" s="1"/>
      <c r="I957" s="3"/>
      <c r="L957" s="1"/>
      <c r="N957" s="1"/>
      <c r="O957" s="1"/>
      <c r="S957" s="1"/>
      <c r="AD957" s="1"/>
    </row>
    <row r="958" spans="1:30" ht="15.75" customHeight="1">
      <c r="A958" s="1"/>
      <c r="B958" s="2"/>
      <c r="C958" s="1"/>
      <c r="D958" s="1"/>
      <c r="E958" s="1"/>
      <c r="F958" s="1"/>
      <c r="I958" s="3"/>
      <c r="L958" s="1"/>
      <c r="N958" s="1"/>
      <c r="O958" s="1"/>
      <c r="S958" s="1"/>
      <c r="AD958" s="1"/>
    </row>
    <row r="959" spans="1:30" ht="15.75" customHeight="1">
      <c r="A959" s="1"/>
      <c r="B959" s="2"/>
      <c r="C959" s="1"/>
      <c r="D959" s="1"/>
      <c r="E959" s="1"/>
      <c r="F959" s="1"/>
      <c r="I959" s="3"/>
      <c r="L959" s="1"/>
      <c r="N959" s="1"/>
      <c r="O959" s="1"/>
      <c r="S959" s="1"/>
      <c r="AD959" s="1"/>
    </row>
    <row r="960" spans="1:30" ht="15.75" customHeight="1">
      <c r="A960" s="1"/>
      <c r="B960" s="2"/>
      <c r="C960" s="1"/>
      <c r="D960" s="1"/>
      <c r="E960" s="1"/>
      <c r="F960" s="1"/>
      <c r="I960" s="3"/>
      <c r="L960" s="1"/>
      <c r="N960" s="1"/>
      <c r="O960" s="1"/>
      <c r="S960" s="1"/>
      <c r="AD960" s="1"/>
    </row>
    <row r="961" spans="1:30" ht="15.75" customHeight="1">
      <c r="A961" s="1"/>
      <c r="B961" s="2"/>
      <c r="C961" s="1"/>
      <c r="D961" s="1"/>
      <c r="E961" s="1"/>
      <c r="F961" s="1"/>
      <c r="I961" s="3"/>
      <c r="L961" s="1"/>
      <c r="N961" s="1"/>
      <c r="O961" s="1"/>
      <c r="S961" s="1"/>
      <c r="AD961" s="1"/>
    </row>
    <row r="962" spans="1:30" ht="15.75" customHeight="1">
      <c r="A962" s="1"/>
      <c r="B962" s="2"/>
      <c r="C962" s="1"/>
      <c r="D962" s="1"/>
      <c r="E962" s="1"/>
      <c r="F962" s="1"/>
      <c r="I962" s="3"/>
      <c r="L962" s="1"/>
      <c r="N962" s="1"/>
      <c r="O962" s="1"/>
      <c r="S962" s="1"/>
      <c r="AD962" s="1"/>
    </row>
    <row r="963" spans="1:30" ht="15.75" customHeight="1">
      <c r="A963" s="1"/>
      <c r="B963" s="2"/>
      <c r="C963" s="1"/>
      <c r="D963" s="1"/>
      <c r="E963" s="1"/>
      <c r="F963" s="1"/>
      <c r="I963" s="3"/>
      <c r="L963" s="1"/>
      <c r="N963" s="1"/>
      <c r="O963" s="1"/>
      <c r="S963" s="1"/>
      <c r="AD963" s="1"/>
    </row>
    <row r="964" spans="1:30" ht="15.75" customHeight="1">
      <c r="A964" s="1"/>
      <c r="B964" s="2"/>
      <c r="C964" s="1"/>
      <c r="D964" s="1"/>
      <c r="E964" s="1"/>
      <c r="F964" s="1"/>
      <c r="I964" s="3"/>
      <c r="L964" s="1"/>
      <c r="N964" s="1"/>
      <c r="O964" s="1"/>
      <c r="S964" s="1"/>
      <c r="AD964" s="1"/>
    </row>
    <row r="965" spans="1:30" ht="15.75" customHeight="1">
      <c r="A965" s="1"/>
      <c r="B965" s="2"/>
      <c r="C965" s="1"/>
      <c r="D965" s="1"/>
      <c r="E965" s="1"/>
      <c r="F965" s="1"/>
      <c r="I965" s="3"/>
      <c r="L965" s="1"/>
      <c r="N965" s="1"/>
      <c r="O965" s="1"/>
      <c r="S965" s="1"/>
      <c r="AD965" s="1"/>
    </row>
    <row r="966" spans="1:30" ht="15.75" customHeight="1">
      <c r="A966" s="1"/>
      <c r="B966" s="2"/>
      <c r="C966" s="1"/>
      <c r="D966" s="1"/>
      <c r="E966" s="1"/>
      <c r="F966" s="1"/>
      <c r="I966" s="3"/>
      <c r="L966" s="1"/>
      <c r="N966" s="1"/>
      <c r="O966" s="1"/>
      <c r="S966" s="1"/>
      <c r="AD966" s="1"/>
    </row>
    <row r="967" spans="1:30" ht="15.75" customHeight="1">
      <c r="A967" s="1"/>
      <c r="B967" s="2"/>
      <c r="C967" s="1"/>
      <c r="D967" s="1"/>
      <c r="E967" s="1"/>
      <c r="F967" s="1"/>
      <c r="I967" s="3"/>
      <c r="L967" s="1"/>
      <c r="N967" s="1"/>
      <c r="O967" s="1"/>
      <c r="S967" s="1"/>
      <c r="AD967" s="1"/>
    </row>
    <row r="968" spans="1:30" ht="15.75" customHeight="1">
      <c r="A968" s="1"/>
      <c r="B968" s="2"/>
      <c r="C968" s="1"/>
      <c r="D968" s="1"/>
      <c r="E968" s="1"/>
      <c r="F968" s="1"/>
      <c r="I968" s="3"/>
      <c r="L968" s="1"/>
      <c r="N968" s="1"/>
      <c r="O968" s="1"/>
      <c r="S968" s="1"/>
      <c r="AD968" s="1"/>
    </row>
    <row r="969" spans="1:30" ht="15.75" customHeight="1">
      <c r="A969" s="1"/>
      <c r="B969" s="2"/>
      <c r="C969" s="1"/>
      <c r="D969" s="1"/>
      <c r="E969" s="1"/>
      <c r="F969" s="1"/>
      <c r="I969" s="3"/>
      <c r="L969" s="1"/>
      <c r="N969" s="1"/>
      <c r="O969" s="1"/>
      <c r="S969" s="1"/>
      <c r="AD969" s="1"/>
    </row>
    <row r="970" spans="1:30" ht="15.75" customHeight="1">
      <c r="A970" s="1"/>
      <c r="B970" s="2"/>
      <c r="C970" s="1"/>
      <c r="D970" s="1"/>
      <c r="E970" s="1"/>
      <c r="F970" s="1"/>
      <c r="I970" s="3"/>
      <c r="L970" s="1"/>
      <c r="N970" s="1"/>
      <c r="O970" s="1"/>
      <c r="S970" s="1"/>
      <c r="AD970" s="1"/>
    </row>
    <row r="971" spans="1:30" ht="15.75" customHeight="1">
      <c r="A971" s="1"/>
      <c r="B971" s="2"/>
      <c r="C971" s="1"/>
      <c r="D971" s="1"/>
      <c r="E971" s="1"/>
      <c r="F971" s="1"/>
      <c r="I971" s="3"/>
      <c r="L971" s="1"/>
      <c r="N971" s="1"/>
      <c r="O971" s="1"/>
      <c r="S971" s="1"/>
      <c r="AD971" s="1"/>
    </row>
    <row r="972" spans="1:30" ht="15.75" customHeight="1">
      <c r="A972" s="1"/>
      <c r="B972" s="2"/>
      <c r="C972" s="1"/>
      <c r="D972" s="1"/>
      <c r="E972" s="1"/>
      <c r="F972" s="1"/>
      <c r="I972" s="3"/>
      <c r="L972" s="1"/>
      <c r="N972" s="1"/>
      <c r="O972" s="1"/>
      <c r="S972" s="1"/>
      <c r="AD972" s="1"/>
    </row>
    <row r="973" spans="1:30" ht="15.75" customHeight="1">
      <c r="A973" s="1"/>
      <c r="B973" s="2"/>
      <c r="C973" s="1"/>
      <c r="D973" s="1"/>
      <c r="E973" s="1"/>
      <c r="F973" s="1"/>
      <c r="I973" s="3"/>
      <c r="L973" s="1"/>
      <c r="N973" s="1"/>
      <c r="O973" s="1"/>
      <c r="S973" s="1"/>
      <c r="AD973" s="1"/>
    </row>
    <row r="974" spans="1:30" ht="15.75" customHeight="1">
      <c r="A974" s="1"/>
      <c r="B974" s="2"/>
      <c r="C974" s="1"/>
      <c r="D974" s="1"/>
      <c r="E974" s="1"/>
      <c r="F974" s="1"/>
      <c r="I974" s="3"/>
      <c r="L974" s="1"/>
      <c r="N974" s="1"/>
      <c r="O974" s="1"/>
      <c r="S974" s="1"/>
      <c r="AD974" s="1"/>
    </row>
    <row r="975" spans="1:30" ht="15.75" customHeight="1">
      <c r="A975" s="1"/>
      <c r="B975" s="2"/>
      <c r="C975" s="1"/>
      <c r="D975" s="1"/>
      <c r="E975" s="1"/>
      <c r="F975" s="1"/>
      <c r="I975" s="3"/>
      <c r="L975" s="1"/>
      <c r="N975" s="1"/>
      <c r="O975" s="1"/>
      <c r="S975" s="1"/>
      <c r="AD975" s="1"/>
    </row>
    <row r="976" spans="1:30" ht="15.75" customHeight="1">
      <c r="A976" s="1"/>
      <c r="B976" s="2"/>
      <c r="C976" s="1"/>
      <c r="D976" s="1"/>
      <c r="E976" s="1"/>
      <c r="F976" s="1"/>
      <c r="I976" s="3"/>
      <c r="L976" s="1"/>
      <c r="N976" s="1"/>
      <c r="O976" s="1"/>
      <c r="S976" s="1"/>
      <c r="AD976" s="1"/>
    </row>
    <row r="977" spans="1:30" ht="15.75" customHeight="1">
      <c r="A977" s="1"/>
      <c r="B977" s="2"/>
      <c r="C977" s="1"/>
      <c r="D977" s="1"/>
      <c r="E977" s="1"/>
      <c r="F977" s="1"/>
      <c r="I977" s="3"/>
      <c r="L977" s="1"/>
      <c r="N977" s="1"/>
      <c r="O977" s="1"/>
      <c r="S977" s="1"/>
      <c r="AD977" s="1"/>
    </row>
    <row r="978" spans="1:30" ht="15.75" customHeight="1">
      <c r="A978" s="1"/>
      <c r="B978" s="2"/>
      <c r="C978" s="1"/>
      <c r="D978" s="1"/>
      <c r="E978" s="1"/>
      <c r="F978" s="1"/>
      <c r="I978" s="3"/>
      <c r="L978" s="1"/>
      <c r="N978" s="1"/>
      <c r="O978" s="1"/>
      <c r="S978" s="1"/>
      <c r="AD978" s="1"/>
    </row>
    <row r="979" spans="1:30" ht="15.75" customHeight="1">
      <c r="A979" s="1"/>
      <c r="B979" s="2"/>
      <c r="C979" s="1"/>
      <c r="D979" s="1"/>
      <c r="E979" s="1"/>
      <c r="F979" s="1"/>
      <c r="I979" s="3"/>
      <c r="L979" s="1"/>
      <c r="N979" s="1"/>
      <c r="O979" s="1"/>
      <c r="S979" s="1"/>
      <c r="AD979" s="1"/>
    </row>
    <row r="980" spans="1:30" ht="15.75" customHeight="1">
      <c r="A980" s="1"/>
      <c r="B980" s="2"/>
      <c r="C980" s="1"/>
      <c r="D980" s="1"/>
      <c r="E980" s="1"/>
      <c r="F980" s="1"/>
      <c r="I980" s="3"/>
      <c r="L980" s="1"/>
      <c r="N980" s="1"/>
      <c r="O980" s="1"/>
      <c r="S980" s="1"/>
      <c r="AD980" s="1"/>
    </row>
    <row r="981" spans="1:30" ht="15.75" customHeight="1">
      <c r="A981" s="1"/>
      <c r="B981" s="2"/>
      <c r="C981" s="1"/>
      <c r="D981" s="1"/>
      <c r="E981" s="1"/>
      <c r="F981" s="1"/>
      <c r="I981" s="3"/>
      <c r="L981" s="1"/>
      <c r="N981" s="1"/>
      <c r="O981" s="1"/>
      <c r="S981" s="1"/>
      <c r="AD981" s="1"/>
    </row>
    <row r="982" spans="1:30" ht="15.75" customHeight="1">
      <c r="A982" s="1"/>
      <c r="B982" s="2"/>
      <c r="C982" s="1"/>
      <c r="D982" s="1"/>
      <c r="E982" s="1"/>
      <c r="F982" s="1"/>
      <c r="I982" s="3"/>
      <c r="L982" s="1"/>
      <c r="N982" s="1"/>
      <c r="O982" s="1"/>
      <c r="S982" s="1"/>
      <c r="AD982" s="1"/>
    </row>
    <row r="983" spans="1:30" ht="15.75" customHeight="1">
      <c r="A983" s="1"/>
      <c r="B983" s="2"/>
      <c r="C983" s="1"/>
      <c r="D983" s="1"/>
      <c r="E983" s="1"/>
      <c r="F983" s="1"/>
      <c r="I983" s="3"/>
      <c r="L983" s="1"/>
      <c r="N983" s="1"/>
      <c r="O983" s="1"/>
      <c r="S983" s="1"/>
      <c r="AD983" s="1"/>
    </row>
    <row r="984" spans="1:30" ht="15.75" customHeight="1">
      <c r="A984" s="1"/>
      <c r="B984" s="2"/>
      <c r="C984" s="1"/>
      <c r="D984" s="1"/>
      <c r="E984" s="1"/>
      <c r="F984" s="1"/>
      <c r="I984" s="3"/>
      <c r="L984" s="1"/>
      <c r="N984" s="1"/>
      <c r="O984" s="1"/>
      <c r="S984" s="1"/>
      <c r="AD984" s="1"/>
    </row>
    <row r="985" spans="1:30" ht="15.75" customHeight="1">
      <c r="A985" s="1"/>
      <c r="B985" s="2"/>
      <c r="C985" s="1"/>
      <c r="D985" s="1"/>
      <c r="E985" s="1"/>
      <c r="F985" s="1"/>
      <c r="I985" s="3"/>
      <c r="L985" s="1"/>
      <c r="N985" s="1"/>
      <c r="O985" s="1"/>
      <c r="S985" s="1"/>
      <c r="AD985" s="1"/>
    </row>
    <row r="986" spans="1:30" ht="15.75" customHeight="1">
      <c r="A986" s="1"/>
      <c r="B986" s="2"/>
      <c r="C986" s="1"/>
      <c r="D986" s="1"/>
      <c r="E986" s="1"/>
      <c r="F986" s="1"/>
      <c r="I986" s="3"/>
      <c r="L986" s="1"/>
      <c r="N986" s="1"/>
      <c r="O986" s="1"/>
      <c r="S986" s="1"/>
      <c r="AD986" s="1"/>
    </row>
    <row r="987" spans="1:30" ht="15.75" customHeight="1">
      <c r="A987" s="1"/>
      <c r="B987" s="2"/>
      <c r="C987" s="1"/>
      <c r="D987" s="1"/>
      <c r="E987" s="1"/>
      <c r="F987" s="1"/>
      <c r="I987" s="3"/>
      <c r="L987" s="1"/>
      <c r="N987" s="1"/>
      <c r="O987" s="1"/>
      <c r="S987" s="1"/>
      <c r="AD987" s="1"/>
    </row>
    <row r="988" spans="1:30" ht="15.75" customHeight="1">
      <c r="A988" s="1"/>
      <c r="B988" s="2"/>
      <c r="C988" s="1"/>
      <c r="D988" s="1"/>
      <c r="E988" s="1"/>
      <c r="F988" s="1"/>
      <c r="I988" s="3"/>
      <c r="L988" s="1"/>
      <c r="N988" s="1"/>
      <c r="O988" s="1"/>
      <c r="S988" s="1"/>
      <c r="AD988" s="1"/>
    </row>
    <row r="989" spans="1:30" ht="15.75" customHeight="1">
      <c r="A989" s="1"/>
      <c r="B989" s="2"/>
      <c r="C989" s="1"/>
      <c r="D989" s="1"/>
      <c r="E989" s="1"/>
      <c r="F989" s="1"/>
      <c r="I989" s="3"/>
      <c r="L989" s="1"/>
      <c r="N989" s="1"/>
      <c r="O989" s="1"/>
      <c r="S989" s="1"/>
      <c r="AD989" s="1"/>
    </row>
    <row r="990" spans="1:30" ht="15.75" customHeight="1">
      <c r="A990" s="1"/>
      <c r="B990" s="2"/>
      <c r="C990" s="1"/>
      <c r="D990" s="1"/>
      <c r="E990" s="1"/>
      <c r="F990" s="1"/>
      <c r="I990" s="3"/>
      <c r="L990" s="1"/>
      <c r="N990" s="1"/>
      <c r="O990" s="1"/>
      <c r="S990" s="1"/>
      <c r="AD990" s="1"/>
    </row>
    <row r="991" spans="1:30" ht="15.75" customHeight="1">
      <c r="A991" s="1"/>
      <c r="B991" s="2"/>
      <c r="C991" s="1"/>
      <c r="D991" s="1"/>
      <c r="E991" s="1"/>
      <c r="F991" s="1"/>
      <c r="I991" s="3"/>
      <c r="L991" s="1"/>
      <c r="N991" s="1"/>
      <c r="O991" s="1"/>
      <c r="S991" s="1"/>
      <c r="AD991" s="1"/>
    </row>
    <row r="992" spans="1:30" ht="15.75" customHeight="1">
      <c r="A992" s="1"/>
      <c r="B992" s="2"/>
      <c r="C992" s="1"/>
      <c r="D992" s="1"/>
      <c r="E992" s="1"/>
      <c r="F992" s="1"/>
      <c r="I992" s="3"/>
      <c r="L992" s="1"/>
      <c r="N992" s="1"/>
      <c r="O992" s="1"/>
      <c r="S992" s="1"/>
      <c r="AD992" s="1"/>
    </row>
    <row r="993" spans="1:30" ht="15.75" customHeight="1">
      <c r="A993" s="1"/>
      <c r="B993" s="2"/>
      <c r="C993" s="1"/>
      <c r="D993" s="1"/>
      <c r="E993" s="1"/>
      <c r="F993" s="1"/>
      <c r="I993" s="3"/>
      <c r="L993" s="1"/>
      <c r="N993" s="1"/>
      <c r="O993" s="1"/>
      <c r="S993" s="1"/>
      <c r="AD993" s="1"/>
    </row>
    <row r="994" spans="1:30" ht="15.75" customHeight="1">
      <c r="A994" s="1"/>
      <c r="B994" s="2"/>
      <c r="C994" s="1"/>
      <c r="D994" s="1"/>
      <c r="E994" s="1"/>
      <c r="F994" s="1"/>
      <c r="I994" s="3"/>
      <c r="L994" s="1"/>
      <c r="N994" s="1"/>
      <c r="O994" s="1"/>
      <c r="S994" s="1"/>
      <c r="AD994" s="1"/>
    </row>
    <row r="995" spans="1:30" ht="15.75" customHeight="1">
      <c r="A995" s="1"/>
      <c r="B995" s="2"/>
      <c r="C995" s="1"/>
      <c r="D995" s="1"/>
      <c r="E995" s="1"/>
      <c r="F995" s="1"/>
      <c r="I995" s="3"/>
      <c r="L995" s="1"/>
      <c r="N995" s="1"/>
      <c r="O995" s="1"/>
      <c r="S995" s="1"/>
      <c r="AD995" s="1"/>
    </row>
    <row r="996" spans="1:30" ht="15.75" customHeight="1">
      <c r="A996" s="1"/>
      <c r="B996" s="2"/>
      <c r="C996" s="1"/>
      <c r="D996" s="1"/>
      <c r="E996" s="1"/>
      <c r="F996" s="1"/>
      <c r="I996" s="3"/>
      <c r="L996" s="1"/>
      <c r="N996" s="1"/>
      <c r="O996" s="1"/>
      <c r="S996" s="1"/>
      <c r="AD996" s="1"/>
    </row>
    <row r="997" spans="1:30" ht="15.75" customHeight="1">
      <c r="A997" s="1"/>
      <c r="B997" s="2"/>
      <c r="C997" s="1"/>
      <c r="D997" s="1"/>
      <c r="E997" s="1"/>
      <c r="F997" s="1"/>
      <c r="I997" s="3"/>
      <c r="L997" s="1"/>
      <c r="N997" s="1"/>
      <c r="O997" s="1"/>
      <c r="S997" s="1"/>
      <c r="AD997" s="1"/>
    </row>
    <row r="998" spans="1:30" ht="15.75" customHeight="1">
      <c r="A998" s="1"/>
      <c r="B998" s="2"/>
      <c r="C998" s="1"/>
      <c r="D998" s="1"/>
      <c r="E998" s="1"/>
      <c r="F998" s="1"/>
      <c r="I998" s="3"/>
      <c r="L998" s="1"/>
      <c r="N998" s="1"/>
      <c r="O998" s="1"/>
      <c r="S998" s="1"/>
      <c r="AD998" s="1"/>
    </row>
    <row r="999" spans="1:30" ht="15.75" customHeight="1">
      <c r="A999" s="1"/>
      <c r="B999" s="2"/>
      <c r="C999" s="1"/>
      <c r="D999" s="1"/>
      <c r="E999" s="1"/>
      <c r="F999" s="1"/>
      <c r="I999" s="3"/>
      <c r="L999" s="1"/>
      <c r="N999" s="1"/>
      <c r="O999" s="1"/>
      <c r="S999" s="1"/>
      <c r="AD999" s="1"/>
    </row>
    <row r="1000" spans="1:30" ht="15.75" customHeight="1">
      <c r="A1000" s="1"/>
      <c r="B1000" s="2"/>
      <c r="C1000" s="1"/>
      <c r="D1000" s="1"/>
      <c r="E1000" s="1"/>
      <c r="F1000" s="1"/>
      <c r="I1000" s="3"/>
      <c r="L1000" s="1"/>
      <c r="N1000" s="1"/>
      <c r="O1000" s="1"/>
      <c r="S1000" s="1"/>
      <c r="AD1000" s="1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" footer="0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4">
      <c r="A1" s="4" t="s">
        <v>80</v>
      </c>
    </row>
    <row r="2" spans="1:1" ht="14.4">
      <c r="A2" s="4" t="s">
        <v>466</v>
      </c>
    </row>
    <row r="3" spans="1:1" ht="14.4">
      <c r="A3" s="4" t="s">
        <v>531</v>
      </c>
    </row>
    <row r="4" spans="1:1" ht="14.4">
      <c r="A4" s="4" t="s">
        <v>532</v>
      </c>
    </row>
    <row r="5" spans="1:1" ht="14.4">
      <c r="A5" s="4" t="s">
        <v>243</v>
      </c>
    </row>
    <row r="6" spans="1:1" ht="14.4">
      <c r="A6" s="4" t="s">
        <v>533</v>
      </c>
    </row>
    <row r="7" spans="1:1" ht="14.4">
      <c r="A7" s="4" t="s">
        <v>534</v>
      </c>
    </row>
    <row r="8" spans="1:1" ht="14.4">
      <c r="A8" s="4" t="s">
        <v>535</v>
      </c>
    </row>
    <row r="9" spans="1:1" ht="14.4">
      <c r="A9" s="4" t="s">
        <v>536</v>
      </c>
    </row>
    <row r="10" spans="1:1" ht="14.4">
      <c r="A10" s="4" t="s">
        <v>537</v>
      </c>
    </row>
    <row r="11" spans="1:1" ht="14.4">
      <c r="A11" s="4" t="s">
        <v>538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4">
      <c r="A1" s="4" t="s">
        <v>116</v>
      </c>
    </row>
    <row r="2" spans="1:1" ht="14.4">
      <c r="A2" s="4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B6" sqref="B6"/>
    </sheetView>
  </sheetViews>
  <sheetFormatPr baseColWidth="10" defaultColWidth="14.44140625" defaultRowHeight="15" customHeight="1"/>
  <cols>
    <col min="1" max="1" width="3.44140625" customWidth="1"/>
    <col min="2" max="2" width="59.88671875" customWidth="1"/>
    <col min="3" max="3" width="57.88671875" customWidth="1"/>
    <col min="4" max="4" width="57" customWidth="1"/>
    <col min="5" max="5" width="62.33203125" customWidth="1"/>
    <col min="6" max="6" width="58" customWidth="1"/>
    <col min="7" max="26" width="9.109375" customWidth="1"/>
  </cols>
  <sheetData>
    <row r="1" spans="1:6" ht="14.4" hidden="1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539</v>
      </c>
      <c r="C2" s="4" t="s">
        <v>540</v>
      </c>
      <c r="D2" s="4" t="s">
        <v>541</v>
      </c>
      <c r="E2" s="4" t="s">
        <v>542</v>
      </c>
      <c r="F2" s="4" t="s">
        <v>543</v>
      </c>
    </row>
    <row r="3" spans="1:6" ht="14.4">
      <c r="A3" s="14" t="s">
        <v>544</v>
      </c>
      <c r="B3" s="14" t="s">
        <v>545</v>
      </c>
      <c r="C3" s="14" t="s">
        <v>546</v>
      </c>
      <c r="D3" s="14" t="s">
        <v>547</v>
      </c>
      <c r="E3" s="14" t="s">
        <v>548</v>
      </c>
      <c r="F3" s="14" t="s">
        <v>549</v>
      </c>
    </row>
    <row r="4" spans="1:6" ht="15" customHeight="1">
      <c r="A4">
        <v>1</v>
      </c>
      <c r="B4" t="s">
        <v>666</v>
      </c>
      <c r="C4">
        <v>81</v>
      </c>
      <c r="D4">
        <v>81</v>
      </c>
      <c r="E4" t="s">
        <v>88</v>
      </c>
      <c r="F4" t="s">
        <v>667</v>
      </c>
    </row>
    <row r="5" spans="1:6" ht="15" customHeight="1">
      <c r="A5">
        <v>2</v>
      </c>
      <c r="B5" t="s">
        <v>668</v>
      </c>
      <c r="C5">
        <v>0</v>
      </c>
      <c r="D5">
        <v>0</v>
      </c>
      <c r="E5" t="s">
        <v>88</v>
      </c>
      <c r="F5" t="s">
        <v>669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3" workbookViewId="0">
      <selection activeCell="B18" sqref="B18"/>
    </sheetView>
  </sheetViews>
  <sheetFormatPr baseColWidth="10" defaultColWidth="14.44140625" defaultRowHeight="15" customHeight="1"/>
  <cols>
    <col min="1" max="1" width="3.44140625" customWidth="1"/>
    <col min="2" max="2" width="58.44140625" customWidth="1"/>
    <col min="3" max="3" width="59.109375" customWidth="1"/>
    <col min="4" max="26" width="9.109375" customWidth="1"/>
  </cols>
  <sheetData>
    <row r="1" spans="1:3" ht="14.4" hidden="1">
      <c r="B1" s="4" t="s">
        <v>10</v>
      </c>
      <c r="C1" s="4" t="s">
        <v>7</v>
      </c>
    </row>
    <row r="2" spans="1:3" ht="14.4" hidden="1">
      <c r="B2" s="4" t="s">
        <v>550</v>
      </c>
      <c r="C2" s="4" t="s">
        <v>551</v>
      </c>
    </row>
    <row r="3" spans="1:3" ht="14.4">
      <c r="A3" s="14" t="s">
        <v>544</v>
      </c>
      <c r="B3" s="14" t="s">
        <v>552</v>
      </c>
      <c r="C3" s="14" t="s">
        <v>553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48" workbookViewId="0">
      <selection activeCell="C50" sqref="C50"/>
    </sheetView>
  </sheetViews>
  <sheetFormatPr baseColWidth="10" defaultColWidth="14.44140625" defaultRowHeight="15" customHeight="1"/>
  <cols>
    <col min="1" max="1" width="5.44140625" customWidth="1"/>
    <col min="2" max="2" width="32.88671875" customWidth="1"/>
    <col min="3" max="3" width="30.33203125" customWidth="1"/>
    <col min="4" max="4" width="29.33203125" customWidth="1"/>
    <col min="5" max="5" width="34" customWidth="1"/>
    <col min="6" max="6" width="30.44140625" customWidth="1"/>
    <col min="7" max="26" width="9.109375" customWidth="1"/>
  </cols>
  <sheetData>
    <row r="1" spans="1:6" ht="14.4" hidden="1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554</v>
      </c>
      <c r="C2" s="4" t="s">
        <v>555</v>
      </c>
      <c r="D2" s="4" t="s">
        <v>556</v>
      </c>
      <c r="E2" s="4" t="s">
        <v>557</v>
      </c>
      <c r="F2" s="4" t="s">
        <v>558</v>
      </c>
    </row>
    <row r="3" spans="1:6" ht="14.4">
      <c r="A3" s="14" t="s">
        <v>544</v>
      </c>
      <c r="B3" s="14" t="s">
        <v>559</v>
      </c>
      <c r="C3" s="14" t="s">
        <v>560</v>
      </c>
      <c r="D3" s="14" t="s">
        <v>561</v>
      </c>
      <c r="E3" s="14" t="s">
        <v>562</v>
      </c>
      <c r="F3" s="14" t="s">
        <v>563</v>
      </c>
    </row>
    <row r="4" spans="1:6" ht="15" customHeight="1">
      <c r="A4">
        <v>1</v>
      </c>
      <c r="B4" t="s">
        <v>670</v>
      </c>
      <c r="C4">
        <v>106103.15</v>
      </c>
      <c r="D4">
        <v>77173.67</v>
      </c>
      <c r="E4" t="s">
        <v>671</v>
      </c>
      <c r="F4" t="s">
        <v>669</v>
      </c>
    </row>
    <row r="5" spans="1:6" ht="15" customHeight="1">
      <c r="A5">
        <v>2</v>
      </c>
      <c r="B5" t="s">
        <v>670</v>
      </c>
      <c r="C5">
        <v>72466.399999999994</v>
      </c>
      <c r="D5">
        <v>54578.04</v>
      </c>
      <c r="E5" t="s">
        <v>671</v>
      </c>
      <c r="F5" t="s">
        <v>669</v>
      </c>
    </row>
    <row r="6" spans="1:6" ht="15" customHeight="1">
      <c r="A6">
        <v>3</v>
      </c>
      <c r="B6" t="s">
        <v>670</v>
      </c>
      <c r="C6">
        <v>47100.37</v>
      </c>
      <c r="D6">
        <v>37071.69</v>
      </c>
      <c r="E6" t="s">
        <v>671</v>
      </c>
      <c r="F6" t="s">
        <v>669</v>
      </c>
    </row>
    <row r="7" spans="1:6" ht="15" customHeight="1">
      <c r="A7">
        <v>4</v>
      </c>
      <c r="B7" t="s">
        <v>670</v>
      </c>
      <c r="C7">
        <v>23644.74</v>
      </c>
      <c r="D7">
        <v>19745.53</v>
      </c>
      <c r="E7" t="s">
        <v>671</v>
      </c>
      <c r="F7" t="s">
        <v>669</v>
      </c>
    </row>
    <row r="8" spans="1:6" ht="15" customHeight="1">
      <c r="A8">
        <v>5</v>
      </c>
      <c r="B8" t="s">
        <v>670</v>
      </c>
      <c r="C8">
        <v>47100.37</v>
      </c>
      <c r="D8">
        <v>37071.69</v>
      </c>
      <c r="E8" t="s">
        <v>671</v>
      </c>
      <c r="F8" t="s">
        <v>669</v>
      </c>
    </row>
    <row r="9" spans="1:6" ht="15" customHeight="1">
      <c r="A9">
        <v>6</v>
      </c>
      <c r="B9" t="s">
        <v>670</v>
      </c>
      <c r="C9">
        <v>23644.74</v>
      </c>
      <c r="D9">
        <v>19745.53</v>
      </c>
      <c r="E9" t="s">
        <v>671</v>
      </c>
      <c r="F9" t="s">
        <v>669</v>
      </c>
    </row>
    <row r="10" spans="1:6" ht="15" customHeight="1">
      <c r="A10">
        <v>7</v>
      </c>
      <c r="B10" t="s">
        <v>670</v>
      </c>
      <c r="C10">
        <v>23644.74</v>
      </c>
      <c r="D10">
        <v>19745.53</v>
      </c>
      <c r="E10" t="s">
        <v>671</v>
      </c>
      <c r="F10" t="s">
        <v>669</v>
      </c>
    </row>
    <row r="11" spans="1:6" ht="15" customHeight="1">
      <c r="A11">
        <v>8</v>
      </c>
      <c r="B11" t="s">
        <v>670</v>
      </c>
      <c r="C11">
        <v>23644.74</v>
      </c>
      <c r="D11">
        <v>19745.53</v>
      </c>
      <c r="E11" t="s">
        <v>671</v>
      </c>
      <c r="F11" t="s">
        <v>669</v>
      </c>
    </row>
    <row r="12" spans="1:6" ht="15" customHeight="1">
      <c r="A12">
        <v>9</v>
      </c>
      <c r="B12" t="s">
        <v>670</v>
      </c>
      <c r="C12">
        <v>23644.74</v>
      </c>
      <c r="D12">
        <v>19745.53</v>
      </c>
      <c r="E12" t="s">
        <v>671</v>
      </c>
      <c r="F12" t="s">
        <v>669</v>
      </c>
    </row>
    <row r="13" spans="1:6" ht="15" customHeight="1">
      <c r="A13">
        <v>10</v>
      </c>
      <c r="B13" t="s">
        <v>670</v>
      </c>
      <c r="C13">
        <v>23644.74</v>
      </c>
      <c r="D13">
        <v>19745.53</v>
      </c>
      <c r="E13" t="s">
        <v>671</v>
      </c>
      <c r="F13" t="s">
        <v>669</v>
      </c>
    </row>
    <row r="14" spans="1:6" ht="15" customHeight="1">
      <c r="A14">
        <v>11</v>
      </c>
      <c r="B14" t="s">
        <v>670</v>
      </c>
      <c r="C14">
        <v>23644.74</v>
      </c>
      <c r="D14">
        <v>19745.53</v>
      </c>
      <c r="E14" t="s">
        <v>671</v>
      </c>
      <c r="F14" t="s">
        <v>669</v>
      </c>
    </row>
    <row r="15" spans="1:6" ht="15" customHeight="1">
      <c r="A15">
        <v>12</v>
      </c>
      <c r="B15" t="s">
        <v>670</v>
      </c>
      <c r="C15">
        <v>23644.74</v>
      </c>
      <c r="D15">
        <v>19745.53</v>
      </c>
      <c r="E15" t="s">
        <v>671</v>
      </c>
      <c r="F15" t="s">
        <v>669</v>
      </c>
    </row>
    <row r="16" spans="1:6" ht="15" customHeight="1">
      <c r="A16">
        <v>13</v>
      </c>
      <c r="B16" t="s">
        <v>670</v>
      </c>
      <c r="C16">
        <v>23644.74</v>
      </c>
      <c r="D16">
        <v>19745.53</v>
      </c>
      <c r="E16" t="s">
        <v>671</v>
      </c>
      <c r="F16" t="s">
        <v>669</v>
      </c>
    </row>
    <row r="17" spans="1:6" ht="15" customHeight="1">
      <c r="A17">
        <v>14</v>
      </c>
      <c r="B17" t="s">
        <v>670</v>
      </c>
      <c r="C17">
        <v>23644.74</v>
      </c>
      <c r="D17">
        <v>19745.53</v>
      </c>
      <c r="E17" t="s">
        <v>671</v>
      </c>
      <c r="F17" t="s">
        <v>669</v>
      </c>
    </row>
    <row r="18" spans="1:6" ht="15" customHeight="1">
      <c r="A18">
        <v>15</v>
      </c>
      <c r="B18" t="s">
        <v>670</v>
      </c>
      <c r="C18">
        <v>23644.74</v>
      </c>
      <c r="D18">
        <v>19745.53</v>
      </c>
      <c r="E18" t="s">
        <v>671</v>
      </c>
      <c r="F18" t="s">
        <v>669</v>
      </c>
    </row>
    <row r="19" spans="1:6" ht="15" customHeight="1">
      <c r="A19">
        <v>16</v>
      </c>
      <c r="B19" t="s">
        <v>670</v>
      </c>
      <c r="C19">
        <v>47100.37</v>
      </c>
      <c r="D19">
        <v>37071.69</v>
      </c>
      <c r="E19" t="s">
        <v>671</v>
      </c>
      <c r="F19" t="s">
        <v>669</v>
      </c>
    </row>
    <row r="20" spans="1:6" ht="15" customHeight="1">
      <c r="A20">
        <v>17</v>
      </c>
      <c r="B20" t="s">
        <v>670</v>
      </c>
      <c r="C20">
        <v>32232.5</v>
      </c>
      <c r="D20">
        <v>26196.35</v>
      </c>
      <c r="E20" t="s">
        <v>671</v>
      </c>
      <c r="F20" t="s">
        <v>669</v>
      </c>
    </row>
    <row r="21" spans="1:6" ht="15.75" customHeight="1">
      <c r="A21">
        <v>18</v>
      </c>
      <c r="B21" t="s">
        <v>670</v>
      </c>
      <c r="C21">
        <v>23644.74</v>
      </c>
      <c r="D21">
        <v>19745.53</v>
      </c>
      <c r="E21" t="s">
        <v>671</v>
      </c>
      <c r="F21" t="s">
        <v>669</v>
      </c>
    </row>
    <row r="22" spans="1:6" ht="15.75" customHeight="1">
      <c r="A22">
        <v>19</v>
      </c>
      <c r="B22" t="s">
        <v>670</v>
      </c>
      <c r="C22">
        <v>23644.74</v>
      </c>
      <c r="D22">
        <v>19745.53</v>
      </c>
      <c r="E22" t="s">
        <v>671</v>
      </c>
      <c r="F22" t="s">
        <v>669</v>
      </c>
    </row>
    <row r="23" spans="1:6" ht="15.75" customHeight="1">
      <c r="A23">
        <v>20</v>
      </c>
      <c r="B23" t="s">
        <v>670</v>
      </c>
      <c r="C23">
        <v>23644.74</v>
      </c>
      <c r="D23">
        <v>19745.53</v>
      </c>
      <c r="E23" t="s">
        <v>671</v>
      </c>
      <c r="F23" t="s">
        <v>669</v>
      </c>
    </row>
    <row r="24" spans="1:6" ht="15.75" customHeight="1">
      <c r="A24">
        <v>21</v>
      </c>
      <c r="B24" t="s">
        <v>670</v>
      </c>
      <c r="C24">
        <v>32232.5</v>
      </c>
      <c r="D24">
        <v>26196.35</v>
      </c>
      <c r="E24" t="s">
        <v>671</v>
      </c>
      <c r="F24" t="s">
        <v>669</v>
      </c>
    </row>
    <row r="25" spans="1:6" ht="15.75" customHeight="1">
      <c r="A25">
        <v>22</v>
      </c>
      <c r="B25" t="s">
        <v>670</v>
      </c>
      <c r="C25">
        <v>23644.74</v>
      </c>
      <c r="D25">
        <v>19745.53</v>
      </c>
      <c r="E25" t="s">
        <v>671</v>
      </c>
      <c r="F25" t="s">
        <v>669</v>
      </c>
    </row>
    <row r="26" spans="1:6" ht="15.75" customHeight="1">
      <c r="A26">
        <v>23</v>
      </c>
      <c r="B26" t="s">
        <v>670</v>
      </c>
      <c r="C26">
        <v>47100.37</v>
      </c>
      <c r="D26">
        <v>37071.69</v>
      </c>
      <c r="E26" t="s">
        <v>671</v>
      </c>
      <c r="F26" t="s">
        <v>669</v>
      </c>
    </row>
    <row r="27" spans="1:6" ht="15.75" customHeight="1">
      <c r="A27">
        <v>24</v>
      </c>
      <c r="B27" t="s">
        <v>670</v>
      </c>
      <c r="C27">
        <v>23644.74</v>
      </c>
      <c r="D27">
        <v>19745.53</v>
      </c>
      <c r="E27" t="s">
        <v>671</v>
      </c>
      <c r="F27" t="s">
        <v>669</v>
      </c>
    </row>
    <row r="28" spans="1:6" ht="15.75" customHeight="1">
      <c r="A28">
        <v>25</v>
      </c>
      <c r="B28" t="s">
        <v>670</v>
      </c>
      <c r="C28">
        <v>23644.74</v>
      </c>
      <c r="D28">
        <v>19745.53</v>
      </c>
      <c r="E28" t="s">
        <v>671</v>
      </c>
      <c r="F28" t="s">
        <v>669</v>
      </c>
    </row>
    <row r="29" spans="1:6" ht="15.75" customHeight="1">
      <c r="A29">
        <v>26</v>
      </c>
      <c r="B29" t="s">
        <v>670</v>
      </c>
      <c r="C29">
        <v>47100.37</v>
      </c>
      <c r="D29">
        <v>37071.69</v>
      </c>
      <c r="E29" t="s">
        <v>671</v>
      </c>
      <c r="F29" t="s">
        <v>669</v>
      </c>
    </row>
    <row r="30" spans="1:6" ht="15.75" customHeight="1">
      <c r="A30">
        <v>27</v>
      </c>
      <c r="B30" t="s">
        <v>670</v>
      </c>
      <c r="C30">
        <v>32232.5</v>
      </c>
      <c r="D30">
        <v>26196.35</v>
      </c>
      <c r="E30" t="s">
        <v>671</v>
      </c>
      <c r="F30" t="s">
        <v>669</v>
      </c>
    </row>
    <row r="31" spans="1:6" ht="15.75" customHeight="1">
      <c r="A31">
        <v>28</v>
      </c>
      <c r="B31" t="s">
        <v>670</v>
      </c>
      <c r="C31">
        <v>23644.74</v>
      </c>
      <c r="D31">
        <v>19745.53</v>
      </c>
      <c r="E31" t="s">
        <v>671</v>
      </c>
      <c r="F31" t="s">
        <v>669</v>
      </c>
    </row>
    <row r="32" spans="1:6" ht="15.75" customHeight="1">
      <c r="A32">
        <v>29</v>
      </c>
      <c r="B32" t="s">
        <v>670</v>
      </c>
      <c r="C32">
        <v>23644.74</v>
      </c>
      <c r="D32">
        <v>19745.53</v>
      </c>
      <c r="E32" t="s">
        <v>671</v>
      </c>
      <c r="F32" t="s">
        <v>669</v>
      </c>
    </row>
    <row r="33" spans="1:6" ht="15.75" customHeight="1">
      <c r="A33">
        <v>30</v>
      </c>
      <c r="B33" t="s">
        <v>670</v>
      </c>
      <c r="C33">
        <v>47100.37</v>
      </c>
      <c r="D33">
        <v>37071.69</v>
      </c>
      <c r="E33" t="s">
        <v>671</v>
      </c>
      <c r="F33" t="s">
        <v>669</v>
      </c>
    </row>
    <row r="34" spans="1:6" ht="15.75" customHeight="1">
      <c r="A34">
        <v>31</v>
      </c>
      <c r="B34" t="s">
        <v>670</v>
      </c>
      <c r="C34">
        <v>32232.5</v>
      </c>
      <c r="D34">
        <v>26196.35</v>
      </c>
      <c r="E34" t="s">
        <v>671</v>
      </c>
      <c r="F34" t="s">
        <v>669</v>
      </c>
    </row>
    <row r="35" spans="1:6" ht="15.75" customHeight="1">
      <c r="A35">
        <v>32</v>
      </c>
      <c r="B35" t="s">
        <v>670</v>
      </c>
      <c r="C35">
        <v>23644.74</v>
      </c>
      <c r="D35">
        <v>19745.53</v>
      </c>
      <c r="E35" t="s">
        <v>671</v>
      </c>
      <c r="F35" t="s">
        <v>669</v>
      </c>
    </row>
    <row r="36" spans="1:6" ht="15.75" customHeight="1">
      <c r="A36">
        <v>33</v>
      </c>
      <c r="B36" t="s">
        <v>670</v>
      </c>
      <c r="C36">
        <v>23644.74</v>
      </c>
      <c r="D36">
        <v>19745.53</v>
      </c>
      <c r="E36" t="s">
        <v>671</v>
      </c>
      <c r="F36" t="s">
        <v>669</v>
      </c>
    </row>
    <row r="37" spans="1:6" ht="15.75" customHeight="1">
      <c r="A37">
        <v>34</v>
      </c>
      <c r="B37" t="s">
        <v>670</v>
      </c>
      <c r="C37">
        <v>32232.5</v>
      </c>
      <c r="D37">
        <v>26196.35</v>
      </c>
      <c r="E37" t="s">
        <v>671</v>
      </c>
      <c r="F37" t="s">
        <v>669</v>
      </c>
    </row>
    <row r="38" spans="1:6" ht="15.75" customHeight="1">
      <c r="A38">
        <v>35</v>
      </c>
      <c r="B38" t="s">
        <v>670</v>
      </c>
      <c r="C38">
        <v>23644.74</v>
      </c>
      <c r="D38">
        <v>19745.53</v>
      </c>
      <c r="E38" t="s">
        <v>671</v>
      </c>
      <c r="F38" t="s">
        <v>669</v>
      </c>
    </row>
    <row r="39" spans="1:6" ht="15.75" customHeight="1">
      <c r="A39">
        <v>36</v>
      </c>
      <c r="B39" t="s">
        <v>670</v>
      </c>
      <c r="C39">
        <v>23644.74</v>
      </c>
      <c r="D39">
        <v>19745.53</v>
      </c>
      <c r="E39" t="s">
        <v>671</v>
      </c>
      <c r="F39" t="s">
        <v>669</v>
      </c>
    </row>
    <row r="40" spans="1:6" ht="15.75" customHeight="1">
      <c r="A40">
        <v>37</v>
      </c>
      <c r="B40" t="s">
        <v>670</v>
      </c>
      <c r="C40">
        <v>23644.74</v>
      </c>
      <c r="D40">
        <v>19745.53</v>
      </c>
      <c r="E40" t="s">
        <v>671</v>
      </c>
      <c r="F40" t="s">
        <v>669</v>
      </c>
    </row>
    <row r="41" spans="1:6" ht="15.75" customHeight="1">
      <c r="A41">
        <v>38</v>
      </c>
      <c r="B41" t="s">
        <v>670</v>
      </c>
      <c r="C41">
        <v>23644.74</v>
      </c>
      <c r="D41">
        <v>19745.53</v>
      </c>
      <c r="E41" t="s">
        <v>671</v>
      </c>
      <c r="F41" t="s">
        <v>669</v>
      </c>
    </row>
    <row r="42" spans="1:6" ht="15.75" customHeight="1">
      <c r="A42">
        <v>39</v>
      </c>
      <c r="B42" t="s">
        <v>670</v>
      </c>
      <c r="C42">
        <v>47100.37</v>
      </c>
      <c r="D42">
        <v>37071.69</v>
      </c>
      <c r="E42" t="s">
        <v>671</v>
      </c>
      <c r="F42" t="s">
        <v>669</v>
      </c>
    </row>
    <row r="43" spans="1:6" ht="15.75" customHeight="1">
      <c r="A43">
        <v>40</v>
      </c>
      <c r="B43" t="s">
        <v>670</v>
      </c>
      <c r="C43">
        <v>23644.74</v>
      </c>
      <c r="D43">
        <v>19745.53</v>
      </c>
      <c r="E43" t="s">
        <v>671</v>
      </c>
      <c r="F43" t="s">
        <v>669</v>
      </c>
    </row>
    <row r="44" spans="1:6" ht="15.75" customHeight="1">
      <c r="A44">
        <v>41</v>
      </c>
      <c r="B44" t="s">
        <v>670</v>
      </c>
      <c r="C44">
        <v>23644.74</v>
      </c>
      <c r="D44">
        <v>19745.53</v>
      </c>
      <c r="E44" t="s">
        <v>671</v>
      </c>
      <c r="F44" t="s">
        <v>669</v>
      </c>
    </row>
    <row r="45" spans="1:6" ht="15.75" customHeight="1">
      <c r="A45">
        <v>42</v>
      </c>
      <c r="B45" t="s">
        <v>670</v>
      </c>
      <c r="C45">
        <v>23644.74</v>
      </c>
      <c r="D45">
        <v>19745.53</v>
      </c>
      <c r="E45" t="s">
        <v>671</v>
      </c>
      <c r="F45" t="s">
        <v>669</v>
      </c>
    </row>
    <row r="46" spans="1:6" ht="15.75" customHeight="1">
      <c r="A46">
        <v>43</v>
      </c>
      <c r="B46" t="s">
        <v>670</v>
      </c>
      <c r="C46">
        <v>23644.74</v>
      </c>
      <c r="D46">
        <v>19745.53</v>
      </c>
      <c r="E46" t="s">
        <v>671</v>
      </c>
      <c r="F46" t="s">
        <v>669</v>
      </c>
    </row>
    <row r="47" spans="1:6" ht="15.75" customHeight="1">
      <c r="A47">
        <v>44</v>
      </c>
      <c r="B47" t="s">
        <v>670</v>
      </c>
      <c r="C47">
        <v>11539.08</v>
      </c>
      <c r="D47">
        <v>8372.76</v>
      </c>
      <c r="E47" t="s">
        <v>671</v>
      </c>
      <c r="F47" t="s">
        <v>669</v>
      </c>
    </row>
    <row r="48" spans="1:6" ht="15.75" customHeight="1">
      <c r="A48">
        <v>45</v>
      </c>
      <c r="B48" t="s">
        <v>670</v>
      </c>
      <c r="C48">
        <v>17043.68</v>
      </c>
      <c r="D48">
        <v>13431.5</v>
      </c>
      <c r="E48" t="s">
        <v>671</v>
      </c>
      <c r="F48" t="s">
        <v>669</v>
      </c>
    </row>
    <row r="49" spans="1:6" ht="15.75" customHeight="1">
      <c r="A49">
        <v>46</v>
      </c>
      <c r="B49" t="s">
        <v>670</v>
      </c>
      <c r="C49">
        <v>21839.41</v>
      </c>
      <c r="D49">
        <v>16683.38</v>
      </c>
      <c r="E49" t="s">
        <v>671</v>
      </c>
      <c r="F49" t="s">
        <v>669</v>
      </c>
    </row>
    <row r="50" spans="1:6" ht="15.75" customHeight="1">
      <c r="A50">
        <v>47</v>
      </c>
      <c r="B50" t="s">
        <v>670</v>
      </c>
      <c r="C50">
        <v>20434.46</v>
      </c>
      <c r="D50">
        <v>15724.88</v>
      </c>
      <c r="E50" t="s">
        <v>671</v>
      </c>
      <c r="F50" t="s">
        <v>669</v>
      </c>
    </row>
    <row r="51" spans="1:6" ht="15.75" customHeight="1">
      <c r="A51">
        <v>48</v>
      </c>
      <c r="B51" t="s">
        <v>670</v>
      </c>
      <c r="C51">
        <v>11539.08</v>
      </c>
      <c r="D51">
        <v>9093.6200000000008</v>
      </c>
      <c r="E51" t="s">
        <v>671</v>
      </c>
      <c r="F51" t="s">
        <v>669</v>
      </c>
    </row>
    <row r="52" spans="1:6" ht="15.75" customHeight="1">
      <c r="A52">
        <v>49</v>
      </c>
      <c r="B52" t="s">
        <v>670</v>
      </c>
      <c r="C52">
        <v>22404.26</v>
      </c>
      <c r="D52">
        <v>17057.14</v>
      </c>
      <c r="E52" t="s">
        <v>671</v>
      </c>
      <c r="F52" t="s">
        <v>669</v>
      </c>
    </row>
    <row r="53" spans="1:6" ht="15.75" customHeight="1">
      <c r="A53">
        <v>50</v>
      </c>
      <c r="B53" t="s">
        <v>670</v>
      </c>
      <c r="C53">
        <v>17043.68</v>
      </c>
      <c r="D53">
        <v>13431.5</v>
      </c>
      <c r="E53" t="s">
        <v>671</v>
      </c>
      <c r="F53" t="s">
        <v>669</v>
      </c>
    </row>
    <row r="54" spans="1:6" ht="15.75" customHeight="1">
      <c r="A54">
        <v>51</v>
      </c>
      <c r="B54" t="s">
        <v>670</v>
      </c>
      <c r="C54">
        <v>21274.04</v>
      </c>
      <c r="D54">
        <v>16297.76</v>
      </c>
      <c r="E54" t="s">
        <v>671</v>
      </c>
      <c r="F54" t="s">
        <v>669</v>
      </c>
    </row>
    <row r="55" spans="1:6" ht="15.75" customHeight="1">
      <c r="A55">
        <v>52</v>
      </c>
      <c r="B55" t="s">
        <v>670</v>
      </c>
      <c r="C55">
        <v>18173.98</v>
      </c>
      <c r="D55">
        <v>14194.32</v>
      </c>
      <c r="E55" t="s">
        <v>671</v>
      </c>
      <c r="F55" t="s">
        <v>669</v>
      </c>
    </row>
    <row r="56" spans="1:6" ht="15.75" customHeight="1">
      <c r="A56">
        <v>53</v>
      </c>
      <c r="B56" t="s">
        <v>670</v>
      </c>
      <c r="C56">
        <v>18173.98</v>
      </c>
      <c r="D56">
        <v>14194.32</v>
      </c>
      <c r="E56" t="s">
        <v>671</v>
      </c>
      <c r="F56" t="s">
        <v>669</v>
      </c>
    </row>
    <row r="57" spans="1:6" ht="15.75" customHeight="1">
      <c r="A57">
        <v>54</v>
      </c>
      <c r="B57" t="s">
        <v>670</v>
      </c>
      <c r="C57">
        <v>23145.279999999999</v>
      </c>
      <c r="D57">
        <v>17551.900000000001</v>
      </c>
      <c r="E57" t="s">
        <v>671</v>
      </c>
      <c r="F57" t="s">
        <v>669</v>
      </c>
    </row>
    <row r="58" spans="1:6" ht="15.75" customHeight="1">
      <c r="A58">
        <v>55</v>
      </c>
      <c r="B58" t="s">
        <v>670</v>
      </c>
      <c r="C58">
        <v>23145.279999999999</v>
      </c>
      <c r="D58">
        <v>17551.900000000001</v>
      </c>
      <c r="E58" t="s">
        <v>671</v>
      </c>
      <c r="F58" t="s">
        <v>669</v>
      </c>
    </row>
    <row r="59" spans="1:6" ht="15.75" customHeight="1">
      <c r="A59">
        <v>56</v>
      </c>
      <c r="B59" t="s">
        <v>670</v>
      </c>
      <c r="C59">
        <v>21839.14</v>
      </c>
      <c r="D59">
        <v>16683.38</v>
      </c>
      <c r="E59" t="s">
        <v>671</v>
      </c>
      <c r="F59" t="s">
        <v>669</v>
      </c>
    </row>
    <row r="60" spans="1:6" ht="15.75" customHeight="1">
      <c r="A60">
        <v>57</v>
      </c>
      <c r="B60" t="s">
        <v>670</v>
      </c>
      <c r="C60">
        <v>23145.279999999999</v>
      </c>
      <c r="D60">
        <v>17551.900000000001</v>
      </c>
      <c r="E60" t="s">
        <v>671</v>
      </c>
      <c r="F60" t="s">
        <v>669</v>
      </c>
    </row>
    <row r="61" spans="1:6" ht="15.75" customHeight="1">
      <c r="A61">
        <v>58</v>
      </c>
      <c r="B61" t="s">
        <v>670</v>
      </c>
      <c r="C61">
        <v>11539.08</v>
      </c>
      <c r="D61">
        <v>9093.6200000000008</v>
      </c>
      <c r="E61" t="s">
        <v>671</v>
      </c>
      <c r="F61" t="s">
        <v>669</v>
      </c>
    </row>
    <row r="62" spans="1:6" ht="15.75" customHeight="1">
      <c r="A62">
        <v>59</v>
      </c>
      <c r="B62" t="s">
        <v>670</v>
      </c>
      <c r="C62">
        <v>17043.68</v>
      </c>
      <c r="D62">
        <v>13431.5</v>
      </c>
      <c r="E62" t="s">
        <v>671</v>
      </c>
      <c r="F62" t="s">
        <v>669</v>
      </c>
    </row>
    <row r="63" spans="1:6" ht="15.75" customHeight="1">
      <c r="A63">
        <v>60</v>
      </c>
      <c r="B63" t="s">
        <v>670</v>
      </c>
      <c r="C63">
        <v>23145.279999999999</v>
      </c>
      <c r="D63">
        <v>17551.900000000001</v>
      </c>
      <c r="E63" t="s">
        <v>671</v>
      </c>
      <c r="F63" t="s">
        <v>669</v>
      </c>
    </row>
    <row r="64" spans="1:6" ht="15.75" customHeight="1">
      <c r="A64">
        <v>61</v>
      </c>
      <c r="B64" t="s">
        <v>670</v>
      </c>
      <c r="C64">
        <v>20434.46</v>
      </c>
      <c r="D64">
        <v>15724.88</v>
      </c>
      <c r="E64" t="s">
        <v>671</v>
      </c>
      <c r="F64" t="s">
        <v>669</v>
      </c>
    </row>
    <row r="65" spans="1:6" ht="15.75" customHeight="1">
      <c r="A65">
        <v>62</v>
      </c>
      <c r="B65" t="s">
        <v>670</v>
      </c>
      <c r="C65">
        <v>23145.279999999999</v>
      </c>
      <c r="D65">
        <v>17551.900000000001</v>
      </c>
      <c r="E65" t="s">
        <v>671</v>
      </c>
      <c r="F65" t="s">
        <v>669</v>
      </c>
    </row>
    <row r="66" spans="1:6" ht="15.75" customHeight="1">
      <c r="A66">
        <v>63</v>
      </c>
      <c r="B66" t="s">
        <v>670</v>
      </c>
      <c r="C66">
        <v>16558.18</v>
      </c>
      <c r="D66">
        <v>12562.96</v>
      </c>
      <c r="E66" t="s">
        <v>671</v>
      </c>
      <c r="F66" t="s">
        <v>669</v>
      </c>
    </row>
    <row r="67" spans="1:6" ht="15.75" customHeight="1">
      <c r="A67">
        <v>64</v>
      </c>
      <c r="B67" t="s">
        <v>670</v>
      </c>
      <c r="C67">
        <v>23145.279999999999</v>
      </c>
      <c r="D67">
        <v>17551.900000000001</v>
      </c>
      <c r="E67" t="s">
        <v>671</v>
      </c>
      <c r="F67" t="s">
        <v>669</v>
      </c>
    </row>
    <row r="68" spans="1:6" ht="15.75" customHeight="1">
      <c r="A68">
        <v>65</v>
      </c>
      <c r="B68" t="s">
        <v>670</v>
      </c>
      <c r="C68">
        <v>21839.14</v>
      </c>
      <c r="D68">
        <v>16683.38</v>
      </c>
      <c r="E68" t="s">
        <v>671</v>
      </c>
      <c r="F68" t="s">
        <v>669</v>
      </c>
    </row>
    <row r="69" spans="1:6" ht="15.75" customHeight="1">
      <c r="A69">
        <v>66</v>
      </c>
      <c r="B69" t="s">
        <v>670</v>
      </c>
      <c r="C69">
        <v>19869.28</v>
      </c>
      <c r="D69">
        <v>15339.24</v>
      </c>
      <c r="E69" t="s">
        <v>671</v>
      </c>
      <c r="F69" t="s">
        <v>669</v>
      </c>
    </row>
    <row r="70" spans="1:6" ht="15.75" customHeight="1">
      <c r="A70">
        <v>67</v>
      </c>
      <c r="B70" t="s">
        <v>670</v>
      </c>
      <c r="C70">
        <v>17608.82</v>
      </c>
      <c r="D70">
        <v>13817.1</v>
      </c>
      <c r="E70" t="s">
        <v>671</v>
      </c>
      <c r="F70" t="s">
        <v>669</v>
      </c>
    </row>
    <row r="71" spans="1:6" ht="15.75" customHeight="1">
      <c r="A71">
        <v>68</v>
      </c>
      <c r="B71" t="s">
        <v>670</v>
      </c>
      <c r="C71">
        <v>23145.279999999999</v>
      </c>
      <c r="D71">
        <v>17551.900000000001</v>
      </c>
      <c r="E71" t="s">
        <v>671</v>
      </c>
      <c r="F71" t="s">
        <v>669</v>
      </c>
    </row>
    <row r="72" spans="1:6" ht="15.75" customHeight="1">
      <c r="A72">
        <v>69</v>
      </c>
      <c r="B72" t="s">
        <v>670</v>
      </c>
      <c r="C72">
        <v>20434.46</v>
      </c>
      <c r="D72">
        <v>15724.88</v>
      </c>
      <c r="E72" t="s">
        <v>671</v>
      </c>
      <c r="F72" t="s">
        <v>669</v>
      </c>
    </row>
    <row r="73" spans="1:6" ht="15.75" customHeight="1">
      <c r="A73">
        <v>70</v>
      </c>
      <c r="B73" t="s">
        <v>670</v>
      </c>
      <c r="C73">
        <v>11539.08</v>
      </c>
      <c r="D73">
        <v>9093.6200000000008</v>
      </c>
      <c r="E73" t="s">
        <v>671</v>
      </c>
      <c r="F73" t="s">
        <v>669</v>
      </c>
    </row>
    <row r="74" spans="1:6" ht="15.75" customHeight="1">
      <c r="A74">
        <v>71</v>
      </c>
      <c r="B74" t="s">
        <v>670</v>
      </c>
      <c r="C74">
        <v>18173.98</v>
      </c>
      <c r="D74">
        <v>14194.32</v>
      </c>
      <c r="E74" t="s">
        <v>671</v>
      </c>
      <c r="F74" t="s">
        <v>669</v>
      </c>
    </row>
    <row r="75" spans="1:6" ht="15.75" customHeight="1">
      <c r="A75">
        <v>72</v>
      </c>
      <c r="B75" t="s">
        <v>670</v>
      </c>
      <c r="C75">
        <v>23145.279999999999</v>
      </c>
      <c r="D75">
        <v>17551.900000000001</v>
      </c>
      <c r="E75" t="s">
        <v>671</v>
      </c>
      <c r="F75" t="s">
        <v>669</v>
      </c>
    </row>
    <row r="76" spans="1:6" ht="15.75" customHeight="1">
      <c r="A76">
        <v>73</v>
      </c>
      <c r="B76" t="s">
        <v>670</v>
      </c>
      <c r="C76">
        <v>11539.08</v>
      </c>
      <c r="D76">
        <v>9093.6200000000008</v>
      </c>
      <c r="E76" t="s">
        <v>671</v>
      </c>
      <c r="F76" t="s">
        <v>669</v>
      </c>
    </row>
    <row r="77" spans="1:6" ht="15.75" customHeight="1">
      <c r="A77">
        <v>74</v>
      </c>
      <c r="B77" t="s">
        <v>670</v>
      </c>
      <c r="C77">
        <v>21839.14</v>
      </c>
      <c r="D77">
        <v>16683.38</v>
      </c>
      <c r="E77" t="s">
        <v>671</v>
      </c>
      <c r="F77" t="s">
        <v>669</v>
      </c>
    </row>
    <row r="78" spans="1:6" ht="15.75" customHeight="1">
      <c r="A78">
        <v>75</v>
      </c>
      <c r="B78" t="s">
        <v>670</v>
      </c>
      <c r="C78">
        <v>23145.279999999999</v>
      </c>
      <c r="D78">
        <v>17551.900000000001</v>
      </c>
      <c r="E78" t="s">
        <v>671</v>
      </c>
      <c r="F78" t="s">
        <v>669</v>
      </c>
    </row>
    <row r="79" spans="1:6" ht="15.75" customHeight="1">
      <c r="A79">
        <v>76</v>
      </c>
      <c r="B79" t="s">
        <v>670</v>
      </c>
      <c r="C79">
        <v>11539.08</v>
      </c>
      <c r="D79">
        <v>9093.6200000000008</v>
      </c>
      <c r="E79" t="s">
        <v>671</v>
      </c>
      <c r="F79" t="s">
        <v>669</v>
      </c>
    </row>
    <row r="80" spans="1:6" ht="15.75" customHeight="1">
      <c r="A80">
        <v>77</v>
      </c>
      <c r="B80" t="s">
        <v>670</v>
      </c>
      <c r="C80">
        <v>23710.400000000001</v>
      </c>
      <c r="D80">
        <v>17984.400000000001</v>
      </c>
      <c r="E80" t="s">
        <v>671</v>
      </c>
      <c r="F80" t="s">
        <v>669</v>
      </c>
    </row>
    <row r="81" spans="1:6" ht="15.75" customHeight="1">
      <c r="A81">
        <v>78</v>
      </c>
      <c r="B81" t="s">
        <v>670</v>
      </c>
      <c r="C81">
        <v>19304.240000000002</v>
      </c>
      <c r="D81">
        <v>14965.56</v>
      </c>
      <c r="E81" t="s">
        <v>671</v>
      </c>
      <c r="F81" t="s">
        <v>669</v>
      </c>
    </row>
    <row r="82" spans="1:6" ht="15.75" customHeight="1">
      <c r="A82">
        <v>79</v>
      </c>
      <c r="B82" t="s">
        <v>670</v>
      </c>
      <c r="C82">
        <v>21839.14</v>
      </c>
      <c r="D82">
        <v>16683.38</v>
      </c>
      <c r="E82" t="s">
        <v>671</v>
      </c>
      <c r="F82" t="s">
        <v>669</v>
      </c>
    </row>
    <row r="83" spans="1:6" ht="15.75" customHeight="1">
      <c r="A83">
        <v>80</v>
      </c>
      <c r="B83" t="s">
        <v>670</v>
      </c>
      <c r="C83">
        <v>11539.08</v>
      </c>
      <c r="D83">
        <v>9093.6200000000008</v>
      </c>
      <c r="E83" t="s">
        <v>671</v>
      </c>
      <c r="F83" t="s">
        <v>669</v>
      </c>
    </row>
    <row r="84" spans="1:6" ht="15.75" customHeight="1">
      <c r="A84">
        <v>81</v>
      </c>
      <c r="B84" t="s">
        <v>670</v>
      </c>
      <c r="C84">
        <v>19304.240000000002</v>
      </c>
      <c r="D84">
        <v>14965.56</v>
      </c>
      <c r="E84" t="s">
        <v>671</v>
      </c>
      <c r="F84" t="s">
        <v>669</v>
      </c>
    </row>
    <row r="85" spans="1:6" ht="15.75" customHeight="1">
      <c r="A85">
        <v>82</v>
      </c>
      <c r="B85" t="s">
        <v>670</v>
      </c>
      <c r="C85">
        <v>21839.14</v>
      </c>
      <c r="D85">
        <v>16683.38</v>
      </c>
      <c r="E85" t="s">
        <v>671</v>
      </c>
      <c r="F85" t="s">
        <v>669</v>
      </c>
    </row>
    <row r="86" spans="1:6" ht="15.75" customHeight="1">
      <c r="A86">
        <v>83</v>
      </c>
      <c r="B86" t="s">
        <v>670</v>
      </c>
      <c r="C86">
        <v>21839.14</v>
      </c>
      <c r="D86">
        <v>16683.38</v>
      </c>
      <c r="E86" t="s">
        <v>671</v>
      </c>
      <c r="F86" t="s">
        <v>669</v>
      </c>
    </row>
    <row r="87" spans="1:6" ht="15.75" customHeight="1">
      <c r="A87">
        <v>84</v>
      </c>
      <c r="B87" t="s">
        <v>670</v>
      </c>
      <c r="C87">
        <v>17043.68</v>
      </c>
      <c r="D87">
        <v>13431.5</v>
      </c>
      <c r="E87" t="s">
        <v>671</v>
      </c>
      <c r="F87" t="s">
        <v>669</v>
      </c>
    </row>
    <row r="88" spans="1:6" ht="15.75" customHeight="1">
      <c r="A88">
        <v>85</v>
      </c>
      <c r="B88" t="s">
        <v>670</v>
      </c>
      <c r="C88">
        <v>21274.04</v>
      </c>
      <c r="D88">
        <v>16297.76</v>
      </c>
      <c r="E88" t="s">
        <v>671</v>
      </c>
      <c r="F88" t="s">
        <v>669</v>
      </c>
    </row>
    <row r="89" spans="1:6" ht="15.75" customHeight="1">
      <c r="A89">
        <v>86</v>
      </c>
      <c r="B89" t="s">
        <v>670</v>
      </c>
      <c r="C89">
        <v>21274.04</v>
      </c>
      <c r="D89">
        <v>16297.76</v>
      </c>
      <c r="E89" t="s">
        <v>671</v>
      </c>
      <c r="F89" t="s">
        <v>669</v>
      </c>
    </row>
    <row r="90" spans="1:6" ht="15.75" customHeight="1">
      <c r="A90">
        <v>87</v>
      </c>
      <c r="B90" t="s">
        <v>670</v>
      </c>
      <c r="C90">
        <v>19304.240000000002</v>
      </c>
      <c r="D90">
        <v>14965.56</v>
      </c>
      <c r="E90" t="s">
        <v>671</v>
      </c>
      <c r="F90" t="s">
        <v>669</v>
      </c>
    </row>
    <row r="91" spans="1:6" ht="15.75" customHeight="1">
      <c r="A91">
        <v>88</v>
      </c>
      <c r="B91" t="s">
        <v>670</v>
      </c>
      <c r="C91">
        <v>19304.240000000002</v>
      </c>
      <c r="D91">
        <v>14965.56</v>
      </c>
      <c r="E91" t="s">
        <v>671</v>
      </c>
      <c r="F91" t="s">
        <v>669</v>
      </c>
    </row>
    <row r="92" spans="1:6" ht="15.75" customHeight="1">
      <c r="A92">
        <v>89</v>
      </c>
      <c r="B92" t="s">
        <v>670</v>
      </c>
      <c r="C92">
        <v>23145.279999999999</v>
      </c>
      <c r="D92">
        <v>17551.900000000001</v>
      </c>
      <c r="E92" t="s">
        <v>671</v>
      </c>
      <c r="F92" t="s">
        <v>669</v>
      </c>
    </row>
    <row r="93" spans="1:6" ht="15.75" customHeight="1">
      <c r="A93">
        <v>90</v>
      </c>
      <c r="B93" t="s">
        <v>670</v>
      </c>
      <c r="C93">
        <v>11539.08</v>
      </c>
      <c r="D93">
        <v>9093.6200000000008</v>
      </c>
      <c r="E93" t="s">
        <v>671</v>
      </c>
      <c r="F93" t="s">
        <v>669</v>
      </c>
    </row>
    <row r="94" spans="1:6" ht="15.75" customHeight="1">
      <c r="A94">
        <v>91</v>
      </c>
      <c r="B94" t="s">
        <v>670</v>
      </c>
      <c r="C94">
        <v>23710.400000000001</v>
      </c>
      <c r="D94">
        <v>17984.400000000001</v>
      </c>
      <c r="E94" t="s">
        <v>671</v>
      </c>
      <c r="F94" t="s">
        <v>669</v>
      </c>
    </row>
    <row r="95" spans="1:6" ht="15.75" customHeight="1">
      <c r="A95">
        <v>92</v>
      </c>
      <c r="B95" t="s">
        <v>670</v>
      </c>
      <c r="C95">
        <v>19304.240000000002</v>
      </c>
      <c r="D95">
        <v>14965.56</v>
      </c>
      <c r="E95" t="s">
        <v>671</v>
      </c>
      <c r="F95" t="s">
        <v>669</v>
      </c>
    </row>
    <row r="96" spans="1:6" ht="15.75" customHeight="1">
      <c r="A96">
        <v>93</v>
      </c>
      <c r="B96" t="s">
        <v>670</v>
      </c>
      <c r="C96">
        <v>11539.08</v>
      </c>
      <c r="D96">
        <v>9093.6200000000008</v>
      </c>
      <c r="E96" t="s">
        <v>671</v>
      </c>
      <c r="F96" t="s">
        <v>669</v>
      </c>
    </row>
    <row r="97" spans="1:6" ht="15.75" customHeight="1">
      <c r="A97">
        <v>94</v>
      </c>
      <c r="B97" t="s">
        <v>670</v>
      </c>
      <c r="C97">
        <v>21839.14</v>
      </c>
      <c r="D97">
        <v>16683.38</v>
      </c>
      <c r="E97" t="s">
        <v>671</v>
      </c>
      <c r="F97" t="s">
        <v>669</v>
      </c>
    </row>
    <row r="98" spans="1:6" ht="15.75" customHeight="1">
      <c r="A98">
        <v>95</v>
      </c>
      <c r="B98" t="s">
        <v>670</v>
      </c>
      <c r="C98">
        <v>11539.08</v>
      </c>
      <c r="D98">
        <v>9093.6200000000008</v>
      </c>
      <c r="E98" t="s">
        <v>671</v>
      </c>
      <c r="F98" t="s">
        <v>669</v>
      </c>
    </row>
    <row r="99" spans="1:6" ht="15.75" customHeight="1">
      <c r="A99">
        <v>96</v>
      </c>
      <c r="B99" t="s">
        <v>670</v>
      </c>
      <c r="C99">
        <v>11539.08</v>
      </c>
      <c r="D99">
        <v>9093.6200000000008</v>
      </c>
      <c r="E99" t="s">
        <v>671</v>
      </c>
      <c r="F99" t="s">
        <v>669</v>
      </c>
    </row>
    <row r="100" spans="1:6" ht="15.75" customHeight="1">
      <c r="A100">
        <v>97</v>
      </c>
      <c r="B100" t="s">
        <v>670</v>
      </c>
      <c r="C100">
        <v>19304.240000000002</v>
      </c>
      <c r="D100">
        <v>14965.56</v>
      </c>
      <c r="E100" t="s">
        <v>671</v>
      </c>
      <c r="F100" t="s">
        <v>669</v>
      </c>
    </row>
    <row r="101" spans="1:6" ht="15.75" customHeight="1">
      <c r="A101">
        <v>98</v>
      </c>
      <c r="B101" t="s">
        <v>670</v>
      </c>
      <c r="C101">
        <v>20434.46</v>
      </c>
      <c r="D101">
        <v>15724.88</v>
      </c>
      <c r="E101" t="s">
        <v>671</v>
      </c>
      <c r="F101" t="s">
        <v>669</v>
      </c>
    </row>
    <row r="102" spans="1:6" ht="15.75" customHeight="1">
      <c r="A102">
        <v>99</v>
      </c>
      <c r="B102" t="s">
        <v>670</v>
      </c>
      <c r="C102">
        <v>21274.04</v>
      </c>
      <c r="D102">
        <v>16297.76</v>
      </c>
      <c r="E102" t="s">
        <v>671</v>
      </c>
      <c r="F102" t="s">
        <v>669</v>
      </c>
    </row>
    <row r="103" spans="1:6" ht="15.75" customHeight="1">
      <c r="A103">
        <v>100</v>
      </c>
      <c r="B103" t="s">
        <v>670</v>
      </c>
      <c r="C103">
        <v>17608.82</v>
      </c>
      <c r="D103">
        <v>13817.1</v>
      </c>
      <c r="E103" t="s">
        <v>671</v>
      </c>
      <c r="F103" t="s">
        <v>669</v>
      </c>
    </row>
    <row r="104" spans="1:6" ht="15.75" customHeight="1">
      <c r="A104">
        <v>101</v>
      </c>
      <c r="B104" t="s">
        <v>670</v>
      </c>
      <c r="C104">
        <v>18173.98</v>
      </c>
      <c r="D104">
        <v>14194.32</v>
      </c>
      <c r="E104" t="s">
        <v>671</v>
      </c>
      <c r="F104" t="s">
        <v>669</v>
      </c>
    </row>
    <row r="105" spans="1:6" ht="15.75" customHeight="1">
      <c r="A105">
        <v>102</v>
      </c>
      <c r="B105" t="s">
        <v>670</v>
      </c>
      <c r="C105">
        <v>20434.46</v>
      </c>
      <c r="D105">
        <v>15724.88</v>
      </c>
      <c r="E105" t="s">
        <v>671</v>
      </c>
      <c r="F105" t="s">
        <v>669</v>
      </c>
    </row>
    <row r="106" spans="1:6" ht="15.75" customHeight="1">
      <c r="A106">
        <v>103</v>
      </c>
      <c r="B106" t="s">
        <v>670</v>
      </c>
      <c r="C106">
        <v>17043.68</v>
      </c>
      <c r="D106">
        <v>13431.5</v>
      </c>
      <c r="E106" t="s">
        <v>671</v>
      </c>
      <c r="F106" t="s">
        <v>669</v>
      </c>
    </row>
    <row r="107" spans="1:6" ht="15.75" customHeight="1">
      <c r="A107">
        <v>104</v>
      </c>
      <c r="B107" t="s">
        <v>670</v>
      </c>
      <c r="C107">
        <v>23145.279999999999</v>
      </c>
      <c r="D107">
        <v>17551.900000000001</v>
      </c>
      <c r="E107" t="s">
        <v>671</v>
      </c>
      <c r="F107" t="s">
        <v>669</v>
      </c>
    </row>
    <row r="108" spans="1:6" ht="15.75" customHeight="1">
      <c r="A108">
        <v>105</v>
      </c>
      <c r="B108" t="s">
        <v>670</v>
      </c>
      <c r="C108">
        <v>21839.14</v>
      </c>
      <c r="D108">
        <v>16683.38</v>
      </c>
      <c r="E108" t="s">
        <v>671</v>
      </c>
      <c r="F108" t="s">
        <v>669</v>
      </c>
    </row>
    <row r="109" spans="1:6" ht="15.75" customHeight="1">
      <c r="A109">
        <v>106</v>
      </c>
      <c r="B109" t="s">
        <v>670</v>
      </c>
      <c r="C109">
        <v>21839.14</v>
      </c>
      <c r="D109">
        <v>16683.38</v>
      </c>
      <c r="E109" t="s">
        <v>671</v>
      </c>
      <c r="F109" t="s">
        <v>669</v>
      </c>
    </row>
    <row r="110" spans="1:6" ht="15.75" customHeight="1">
      <c r="A110">
        <v>107</v>
      </c>
      <c r="B110" t="s">
        <v>670</v>
      </c>
      <c r="C110">
        <v>11539.08</v>
      </c>
      <c r="D110">
        <v>9093.6200000000008</v>
      </c>
      <c r="E110" t="s">
        <v>671</v>
      </c>
      <c r="F110" t="s">
        <v>669</v>
      </c>
    </row>
    <row r="111" spans="1:6" ht="15.75" customHeight="1">
      <c r="A111">
        <v>108</v>
      </c>
      <c r="B111" t="s">
        <v>670</v>
      </c>
      <c r="C111">
        <v>19304.240000000002</v>
      </c>
      <c r="D111">
        <v>14965.56</v>
      </c>
      <c r="E111" t="s">
        <v>671</v>
      </c>
      <c r="F111" t="s">
        <v>669</v>
      </c>
    </row>
    <row r="112" spans="1:6" ht="15.75" customHeight="1">
      <c r="A112">
        <v>109</v>
      </c>
      <c r="B112" t="s">
        <v>670</v>
      </c>
      <c r="C112">
        <v>23145.279999999999</v>
      </c>
      <c r="D112">
        <v>17551.900000000001</v>
      </c>
      <c r="E112" t="s">
        <v>671</v>
      </c>
      <c r="F112" t="s">
        <v>669</v>
      </c>
    </row>
    <row r="113" spans="1:6" ht="15.75" customHeight="1">
      <c r="A113">
        <v>110</v>
      </c>
      <c r="B113" t="s">
        <v>670</v>
      </c>
      <c r="C113">
        <v>23145.279999999999</v>
      </c>
      <c r="D113">
        <v>17551.900000000001</v>
      </c>
      <c r="E113" t="s">
        <v>671</v>
      </c>
      <c r="F113" t="s">
        <v>669</v>
      </c>
    </row>
    <row r="114" spans="1:6" ht="15.75" customHeight="1">
      <c r="A114">
        <v>111</v>
      </c>
      <c r="B114" t="s">
        <v>670</v>
      </c>
      <c r="C114">
        <v>11539.08</v>
      </c>
      <c r="D114">
        <v>9093.6200000000008</v>
      </c>
      <c r="E114" t="s">
        <v>671</v>
      </c>
      <c r="F114" t="s">
        <v>669</v>
      </c>
    </row>
    <row r="115" spans="1:6" ht="15.75" customHeight="1">
      <c r="A115">
        <v>112</v>
      </c>
      <c r="B115" t="s">
        <v>670</v>
      </c>
      <c r="C115">
        <v>21274.04</v>
      </c>
      <c r="D115">
        <v>16297.76</v>
      </c>
      <c r="E115" t="s">
        <v>671</v>
      </c>
      <c r="F115" t="s">
        <v>669</v>
      </c>
    </row>
    <row r="116" spans="1:6" ht="15.75" customHeight="1">
      <c r="A116">
        <v>113</v>
      </c>
      <c r="B116" t="s">
        <v>670</v>
      </c>
      <c r="C116">
        <v>21854.48</v>
      </c>
      <c r="D116">
        <v>16651.68</v>
      </c>
      <c r="E116" t="s">
        <v>671</v>
      </c>
      <c r="F116" t="s">
        <v>669</v>
      </c>
    </row>
    <row r="117" spans="1:6" ht="15.75" customHeight="1">
      <c r="A117">
        <v>114</v>
      </c>
      <c r="B117" t="s">
        <v>670</v>
      </c>
      <c r="C117">
        <v>21839.14</v>
      </c>
      <c r="D117">
        <v>16683.38</v>
      </c>
      <c r="E117" t="s">
        <v>671</v>
      </c>
      <c r="F117" t="s">
        <v>669</v>
      </c>
    </row>
    <row r="118" spans="1:6" ht="15.75" customHeight="1">
      <c r="A118">
        <v>115</v>
      </c>
      <c r="B118" t="s">
        <v>670</v>
      </c>
      <c r="C118">
        <v>19869.28</v>
      </c>
      <c r="D118">
        <v>15339.24</v>
      </c>
      <c r="E118" t="s">
        <v>671</v>
      </c>
      <c r="F118" t="s">
        <v>669</v>
      </c>
    </row>
    <row r="119" spans="1:6" ht="15.75" customHeight="1">
      <c r="A119">
        <v>116</v>
      </c>
      <c r="B119" t="s">
        <v>670</v>
      </c>
      <c r="C119">
        <v>17043.68</v>
      </c>
      <c r="D119">
        <v>13431.5</v>
      </c>
      <c r="E119" t="s">
        <v>671</v>
      </c>
      <c r="F119" t="s">
        <v>669</v>
      </c>
    </row>
    <row r="120" spans="1:6" ht="15.75" customHeight="1">
      <c r="A120">
        <v>117</v>
      </c>
      <c r="B120" t="s">
        <v>670</v>
      </c>
      <c r="C120">
        <v>17043.68</v>
      </c>
      <c r="D120">
        <v>13431.5</v>
      </c>
      <c r="E120" t="s">
        <v>671</v>
      </c>
      <c r="F120" t="s">
        <v>669</v>
      </c>
    </row>
    <row r="121" spans="1:6" ht="15.75" customHeight="1">
      <c r="A121">
        <v>118</v>
      </c>
      <c r="B121" t="s">
        <v>670</v>
      </c>
      <c r="C121">
        <v>23145.279999999999</v>
      </c>
      <c r="D121">
        <v>17551.900000000001</v>
      </c>
      <c r="E121" t="s">
        <v>671</v>
      </c>
      <c r="F121" t="s">
        <v>669</v>
      </c>
    </row>
    <row r="122" spans="1:6" ht="15.75" customHeight="1">
      <c r="A122">
        <v>119</v>
      </c>
      <c r="B122" t="s">
        <v>670</v>
      </c>
      <c r="C122">
        <v>19304.240000000002</v>
      </c>
      <c r="D122">
        <v>14965.56</v>
      </c>
      <c r="E122" t="s">
        <v>671</v>
      </c>
      <c r="F122" t="s">
        <v>669</v>
      </c>
    </row>
    <row r="123" spans="1:6" ht="15.75" customHeight="1">
      <c r="A123">
        <v>120</v>
      </c>
      <c r="B123" t="s">
        <v>670</v>
      </c>
      <c r="C123">
        <v>23145.279999999999</v>
      </c>
      <c r="D123">
        <v>17551.900000000001</v>
      </c>
      <c r="E123" t="s">
        <v>671</v>
      </c>
      <c r="F123" t="s">
        <v>669</v>
      </c>
    </row>
    <row r="124" spans="1:6" ht="15.75" customHeight="1">
      <c r="A124">
        <v>121</v>
      </c>
      <c r="B124" t="s">
        <v>670</v>
      </c>
      <c r="C124">
        <v>11539.08</v>
      </c>
      <c r="D124">
        <v>9093.6200000000008</v>
      </c>
      <c r="E124" t="s">
        <v>671</v>
      </c>
      <c r="F124" t="s">
        <v>669</v>
      </c>
    </row>
    <row r="125" spans="1:6" ht="15.75" customHeight="1">
      <c r="A125">
        <v>122</v>
      </c>
      <c r="B125" t="s">
        <v>670</v>
      </c>
      <c r="C125">
        <v>23145.279999999999</v>
      </c>
      <c r="D125">
        <v>17551.900000000001</v>
      </c>
      <c r="E125" t="s">
        <v>671</v>
      </c>
      <c r="F125" t="s">
        <v>669</v>
      </c>
    </row>
    <row r="126" spans="1:6" ht="15.75" customHeight="1">
      <c r="A126">
        <v>123</v>
      </c>
      <c r="B126" t="s">
        <v>670</v>
      </c>
      <c r="C126">
        <v>11539.08</v>
      </c>
      <c r="D126">
        <v>9093.6200000000008</v>
      </c>
      <c r="E126" t="s">
        <v>671</v>
      </c>
      <c r="F126" t="s">
        <v>669</v>
      </c>
    </row>
    <row r="127" spans="1:6" ht="15.75" customHeight="1">
      <c r="A127">
        <v>124</v>
      </c>
      <c r="B127" t="s">
        <v>670</v>
      </c>
      <c r="C127">
        <v>17043.68</v>
      </c>
      <c r="D127">
        <v>13431.5</v>
      </c>
      <c r="E127" t="s">
        <v>671</v>
      </c>
      <c r="F127" t="s">
        <v>669</v>
      </c>
    </row>
    <row r="128" spans="1:6" ht="15.75" customHeight="1">
      <c r="A128">
        <v>125</v>
      </c>
      <c r="B128" t="s">
        <v>670</v>
      </c>
      <c r="C128">
        <v>20434.46</v>
      </c>
      <c r="D128">
        <v>15724.88</v>
      </c>
      <c r="E128" t="s">
        <v>671</v>
      </c>
      <c r="F128" t="s">
        <v>669</v>
      </c>
    </row>
    <row r="129" spans="1:6" ht="15.75" customHeight="1">
      <c r="A129">
        <v>126</v>
      </c>
      <c r="B129" t="s">
        <v>670</v>
      </c>
      <c r="C129">
        <v>21274.04</v>
      </c>
      <c r="D129">
        <v>16297.76</v>
      </c>
      <c r="E129" t="s">
        <v>671</v>
      </c>
      <c r="F129" t="s">
        <v>669</v>
      </c>
    </row>
    <row r="130" spans="1:6" ht="15.75" customHeight="1">
      <c r="A130">
        <v>127</v>
      </c>
      <c r="B130" t="s">
        <v>670</v>
      </c>
      <c r="C130">
        <v>23145.279999999999</v>
      </c>
      <c r="D130">
        <v>17551.900000000001</v>
      </c>
      <c r="E130" t="s">
        <v>671</v>
      </c>
      <c r="F130" t="s">
        <v>669</v>
      </c>
    </row>
    <row r="131" spans="1:6" ht="15.75" customHeight="1">
      <c r="A131">
        <v>128</v>
      </c>
      <c r="B131" t="s">
        <v>670</v>
      </c>
      <c r="C131">
        <v>11539.08</v>
      </c>
      <c r="D131">
        <v>9093.6200000000008</v>
      </c>
      <c r="E131" t="s">
        <v>671</v>
      </c>
      <c r="F131" t="s">
        <v>669</v>
      </c>
    </row>
    <row r="132" spans="1:6" ht="15.75" customHeight="1">
      <c r="A132">
        <v>129</v>
      </c>
      <c r="B132" t="s">
        <v>670</v>
      </c>
      <c r="C132">
        <v>23145.279999999999</v>
      </c>
      <c r="D132">
        <v>17551.900000000001</v>
      </c>
      <c r="E132" t="s">
        <v>671</v>
      </c>
      <c r="F132" t="s">
        <v>669</v>
      </c>
    </row>
    <row r="133" spans="1:6" ht="15.75" customHeight="1">
      <c r="A133">
        <v>130</v>
      </c>
      <c r="B133" t="s">
        <v>670</v>
      </c>
      <c r="C133">
        <v>23145.279999999999</v>
      </c>
      <c r="D133">
        <v>17551.900000000001</v>
      </c>
      <c r="E133" t="s">
        <v>671</v>
      </c>
      <c r="F133" t="s">
        <v>669</v>
      </c>
    </row>
    <row r="134" spans="1:6" ht="15.75" customHeight="1">
      <c r="A134">
        <v>131</v>
      </c>
      <c r="B134" t="s">
        <v>670</v>
      </c>
      <c r="C134">
        <v>11539.08</v>
      </c>
      <c r="D134">
        <v>9093.6200000000008</v>
      </c>
      <c r="E134" t="s">
        <v>671</v>
      </c>
      <c r="F134" t="s">
        <v>669</v>
      </c>
    </row>
    <row r="135" spans="1:6" ht="15.75" customHeight="1">
      <c r="A135">
        <v>132</v>
      </c>
      <c r="B135" t="s">
        <v>670</v>
      </c>
      <c r="C135">
        <v>22404.26</v>
      </c>
      <c r="D135">
        <v>17057.14</v>
      </c>
      <c r="E135" t="s">
        <v>671</v>
      </c>
      <c r="F135" t="s">
        <v>669</v>
      </c>
    </row>
    <row r="136" spans="1:6" ht="15.75" customHeight="1">
      <c r="A136">
        <v>133</v>
      </c>
      <c r="B136" t="s">
        <v>670</v>
      </c>
      <c r="C136">
        <v>21274.04</v>
      </c>
      <c r="D136">
        <v>16297.76</v>
      </c>
      <c r="E136" t="s">
        <v>671</v>
      </c>
      <c r="F136" t="s">
        <v>669</v>
      </c>
    </row>
    <row r="137" spans="1:6" ht="15.75" customHeight="1">
      <c r="A137">
        <v>134</v>
      </c>
      <c r="B137" t="s">
        <v>670</v>
      </c>
      <c r="C137">
        <v>17043.68</v>
      </c>
      <c r="D137">
        <v>13431.5</v>
      </c>
      <c r="E137" t="s">
        <v>671</v>
      </c>
      <c r="F137" t="s">
        <v>669</v>
      </c>
    </row>
    <row r="138" spans="1:6" ht="15.75" customHeight="1">
      <c r="A138">
        <v>135</v>
      </c>
      <c r="B138" t="s">
        <v>670</v>
      </c>
      <c r="C138">
        <v>21839.14</v>
      </c>
      <c r="D138">
        <v>16683.38</v>
      </c>
      <c r="E138" t="s">
        <v>671</v>
      </c>
      <c r="F138" t="s">
        <v>669</v>
      </c>
    </row>
    <row r="139" spans="1:6" ht="15.75" customHeight="1">
      <c r="A139">
        <v>136</v>
      </c>
      <c r="B139" t="s">
        <v>670</v>
      </c>
      <c r="C139">
        <v>21839.14</v>
      </c>
      <c r="D139">
        <v>16683.38</v>
      </c>
      <c r="E139" t="s">
        <v>671</v>
      </c>
      <c r="F139" t="s">
        <v>669</v>
      </c>
    </row>
    <row r="140" spans="1:6" ht="15.75" customHeight="1">
      <c r="A140">
        <v>137</v>
      </c>
      <c r="B140" t="s">
        <v>670</v>
      </c>
      <c r="C140">
        <v>21154.400000000001</v>
      </c>
      <c r="D140">
        <v>16163.64</v>
      </c>
      <c r="E140" t="s">
        <v>671</v>
      </c>
      <c r="F140" t="s">
        <v>669</v>
      </c>
    </row>
    <row r="141" spans="1:6" ht="15.75" customHeight="1">
      <c r="A141">
        <v>138</v>
      </c>
      <c r="B141" t="s">
        <v>670</v>
      </c>
      <c r="C141">
        <v>23710.400000000001</v>
      </c>
      <c r="D141">
        <v>17984.400000000001</v>
      </c>
      <c r="E141" t="s">
        <v>671</v>
      </c>
      <c r="F141" t="s">
        <v>669</v>
      </c>
    </row>
    <row r="142" spans="1:6" ht="15.75" customHeight="1">
      <c r="A142">
        <v>139</v>
      </c>
      <c r="B142" t="s">
        <v>670</v>
      </c>
      <c r="C142">
        <v>15500</v>
      </c>
      <c r="D142">
        <v>13434.028</v>
      </c>
      <c r="E142" t="s">
        <v>671</v>
      </c>
      <c r="F142" t="s">
        <v>669</v>
      </c>
    </row>
    <row r="143" spans="1:6" ht="15.75" customHeight="1">
      <c r="A143">
        <v>140</v>
      </c>
      <c r="B143" t="s">
        <v>670</v>
      </c>
      <c r="C143">
        <v>17300</v>
      </c>
      <c r="D143">
        <v>14803.68</v>
      </c>
      <c r="E143" t="s">
        <v>671</v>
      </c>
      <c r="F143" t="s">
        <v>669</v>
      </c>
    </row>
    <row r="144" spans="1:6" ht="15.75" customHeight="1">
      <c r="A144">
        <v>141</v>
      </c>
      <c r="B144" t="s">
        <v>670</v>
      </c>
      <c r="C144">
        <v>12095.82</v>
      </c>
      <c r="D144">
        <v>10733.7</v>
      </c>
      <c r="E144" t="s">
        <v>671</v>
      </c>
      <c r="F144" t="s">
        <v>669</v>
      </c>
    </row>
    <row r="145" spans="1:6" ht="15.75" customHeight="1">
      <c r="A145">
        <v>142</v>
      </c>
      <c r="B145" t="s">
        <v>670</v>
      </c>
      <c r="C145">
        <v>15500</v>
      </c>
      <c r="D145">
        <v>13391.09</v>
      </c>
      <c r="E145" t="s">
        <v>671</v>
      </c>
      <c r="F145" t="s">
        <v>669</v>
      </c>
    </row>
    <row r="146" spans="1:6" ht="15.75" customHeight="1">
      <c r="A146">
        <v>143</v>
      </c>
      <c r="B146" t="s">
        <v>670</v>
      </c>
      <c r="C146">
        <v>15500</v>
      </c>
      <c r="D146">
        <v>13391.09</v>
      </c>
      <c r="E146" t="s">
        <v>671</v>
      </c>
      <c r="F146" t="s">
        <v>669</v>
      </c>
    </row>
    <row r="147" spans="1:6" ht="15.75" customHeight="1">
      <c r="A147">
        <v>144</v>
      </c>
      <c r="B147" t="s">
        <v>670</v>
      </c>
      <c r="C147">
        <v>14385.99</v>
      </c>
      <c r="D147">
        <v>12566.28</v>
      </c>
      <c r="E147" t="s">
        <v>671</v>
      </c>
      <c r="F147" t="s">
        <v>669</v>
      </c>
    </row>
    <row r="148" spans="1:6" ht="15.75" customHeight="1">
      <c r="A148">
        <v>145</v>
      </c>
      <c r="B148" t="s">
        <v>670</v>
      </c>
      <c r="C148">
        <v>15000</v>
      </c>
      <c r="D148">
        <v>13002.33</v>
      </c>
      <c r="E148" t="s">
        <v>671</v>
      </c>
      <c r="F148" t="s">
        <v>669</v>
      </c>
    </row>
    <row r="149" spans="1:6" ht="15.75" customHeight="1">
      <c r="A149">
        <v>146</v>
      </c>
      <c r="B149" t="s">
        <v>670</v>
      </c>
      <c r="C149">
        <v>16550</v>
      </c>
      <c r="D149">
        <v>14192.14</v>
      </c>
      <c r="E149" t="s">
        <v>671</v>
      </c>
      <c r="F149" t="s">
        <v>669</v>
      </c>
    </row>
    <row r="150" spans="1:6" ht="15.75" customHeight="1">
      <c r="A150">
        <v>147</v>
      </c>
      <c r="B150" t="s">
        <v>670</v>
      </c>
      <c r="C150">
        <v>15000</v>
      </c>
      <c r="D150">
        <v>13002.33</v>
      </c>
      <c r="E150" t="s">
        <v>671</v>
      </c>
      <c r="F150" t="s">
        <v>669</v>
      </c>
    </row>
    <row r="151" spans="1:6" ht="15.75" customHeight="1">
      <c r="A151">
        <v>148</v>
      </c>
      <c r="B151" t="s">
        <v>670</v>
      </c>
      <c r="C151">
        <v>13240.66</v>
      </c>
      <c r="D151">
        <v>11655.6</v>
      </c>
      <c r="E151" t="s">
        <v>671</v>
      </c>
      <c r="F151" t="s">
        <v>669</v>
      </c>
    </row>
    <row r="152" spans="1:6" ht="15.75" customHeight="1">
      <c r="A152">
        <v>149</v>
      </c>
      <c r="B152" t="s">
        <v>670</v>
      </c>
      <c r="C152">
        <v>11095.82</v>
      </c>
      <c r="D152">
        <v>9919.4599999999991</v>
      </c>
      <c r="E152" t="s">
        <v>671</v>
      </c>
      <c r="F152" t="s">
        <v>669</v>
      </c>
    </row>
    <row r="153" spans="1:6" ht="15.75" customHeight="1">
      <c r="A153">
        <v>150</v>
      </c>
      <c r="B153" t="s">
        <v>670</v>
      </c>
      <c r="C153">
        <v>11245.82</v>
      </c>
      <c r="D153">
        <v>10011.540000000001</v>
      </c>
      <c r="E153" t="s">
        <v>671</v>
      </c>
      <c r="F153" t="s">
        <v>669</v>
      </c>
    </row>
    <row r="154" spans="1:6" ht="15.75" customHeight="1">
      <c r="A154">
        <v>151</v>
      </c>
      <c r="B154" t="s">
        <v>670</v>
      </c>
      <c r="C154">
        <v>15500</v>
      </c>
      <c r="D154">
        <v>13391.09</v>
      </c>
      <c r="E154" t="s">
        <v>671</v>
      </c>
      <c r="F154" t="s">
        <v>669</v>
      </c>
    </row>
    <row r="155" spans="1:6" ht="15.75" customHeight="1">
      <c r="A155">
        <v>152</v>
      </c>
      <c r="B155" t="s">
        <v>670</v>
      </c>
      <c r="C155">
        <v>15000</v>
      </c>
      <c r="D155">
        <v>13043.94</v>
      </c>
      <c r="E155" t="s">
        <v>671</v>
      </c>
      <c r="F155" t="s">
        <v>669</v>
      </c>
    </row>
    <row r="156" spans="1:6" ht="15.75" customHeight="1">
      <c r="A156">
        <v>153</v>
      </c>
      <c r="B156" t="s">
        <v>670</v>
      </c>
      <c r="C156">
        <v>10083.02</v>
      </c>
      <c r="D156">
        <v>9030.74</v>
      </c>
      <c r="E156" t="s">
        <v>671</v>
      </c>
      <c r="F156" t="s">
        <v>669</v>
      </c>
    </row>
    <row r="157" spans="1:6" ht="15.75" customHeight="1">
      <c r="A157">
        <v>154</v>
      </c>
      <c r="B157" t="s">
        <v>670</v>
      </c>
      <c r="C157">
        <v>15500</v>
      </c>
      <c r="D157">
        <v>13434.08</v>
      </c>
      <c r="E157" t="s">
        <v>671</v>
      </c>
      <c r="F157" t="s">
        <v>669</v>
      </c>
    </row>
    <row r="158" spans="1:6" ht="15.75" customHeight="1">
      <c r="A158">
        <v>155</v>
      </c>
      <c r="B158" t="s">
        <v>670</v>
      </c>
      <c r="C158">
        <v>10690.66</v>
      </c>
      <c r="D158">
        <v>9573.08</v>
      </c>
      <c r="E158" t="s">
        <v>671</v>
      </c>
      <c r="F158" t="s">
        <v>669</v>
      </c>
    </row>
    <row r="159" spans="1:6" ht="15.75" customHeight="1">
      <c r="A159">
        <v>156</v>
      </c>
      <c r="B159" t="s">
        <v>670</v>
      </c>
      <c r="C159">
        <v>8090.34</v>
      </c>
      <c r="D159">
        <v>7328.2</v>
      </c>
      <c r="E159" t="s">
        <v>671</v>
      </c>
      <c r="F159" t="s">
        <v>669</v>
      </c>
    </row>
    <row r="160" spans="1:6" ht="15.75" customHeight="1">
      <c r="A160">
        <v>157</v>
      </c>
      <c r="B160" t="s">
        <v>670</v>
      </c>
      <c r="C160">
        <v>8090.34</v>
      </c>
      <c r="D160">
        <v>7328.2</v>
      </c>
      <c r="E160" t="s">
        <v>671</v>
      </c>
      <c r="F160" t="s">
        <v>669</v>
      </c>
    </row>
    <row r="161" spans="1:6" ht="15.75" customHeight="1">
      <c r="A161">
        <v>158</v>
      </c>
      <c r="B161" t="s">
        <v>670</v>
      </c>
      <c r="C161">
        <v>8090.34</v>
      </c>
      <c r="D161">
        <v>7328.2</v>
      </c>
      <c r="E161" t="s">
        <v>671</v>
      </c>
      <c r="F161" t="s">
        <v>669</v>
      </c>
    </row>
    <row r="162" spans="1:6" ht="15.75" customHeight="1">
      <c r="A162">
        <v>159</v>
      </c>
      <c r="B162" t="s">
        <v>670</v>
      </c>
      <c r="C162">
        <v>11095.82</v>
      </c>
      <c r="D162">
        <v>9919.4599999999991</v>
      </c>
      <c r="E162" t="s">
        <v>671</v>
      </c>
      <c r="F162" t="s">
        <v>669</v>
      </c>
    </row>
    <row r="163" spans="1:6" ht="15.75" customHeight="1">
      <c r="A163">
        <v>160</v>
      </c>
      <c r="B163" t="s">
        <v>670</v>
      </c>
      <c r="C163">
        <v>16800</v>
      </c>
      <c r="D163">
        <v>14423.08</v>
      </c>
      <c r="E163" t="s">
        <v>671</v>
      </c>
      <c r="F163" t="s">
        <v>669</v>
      </c>
    </row>
    <row r="164" spans="1:6" ht="15.75" customHeight="1">
      <c r="A164">
        <v>161</v>
      </c>
      <c r="B164" t="s">
        <v>670</v>
      </c>
      <c r="C164">
        <v>11095.82</v>
      </c>
      <c r="D164">
        <v>9919.4599999999991</v>
      </c>
      <c r="E164" t="s">
        <v>671</v>
      </c>
      <c r="F164" t="s">
        <v>669</v>
      </c>
    </row>
    <row r="165" spans="1:6" ht="15.75" customHeight="1">
      <c r="A165">
        <v>162</v>
      </c>
      <c r="B165" t="s">
        <v>670</v>
      </c>
      <c r="C165">
        <v>10690.66</v>
      </c>
      <c r="D165">
        <v>9573.08</v>
      </c>
      <c r="E165" t="s">
        <v>671</v>
      </c>
      <c r="F165" t="s">
        <v>669</v>
      </c>
    </row>
    <row r="166" spans="1:6" ht="15.75" customHeight="1">
      <c r="A166">
        <v>163</v>
      </c>
      <c r="B166" t="s">
        <v>670</v>
      </c>
      <c r="C166">
        <v>11095.82</v>
      </c>
      <c r="D166">
        <v>9919.4599999999991</v>
      </c>
      <c r="E166" t="s">
        <v>671</v>
      </c>
      <c r="F166" t="s">
        <v>669</v>
      </c>
    </row>
    <row r="167" spans="1:6" ht="15.75" customHeight="1"/>
    <row r="168" spans="1:6" ht="15.75" customHeight="1"/>
    <row r="169" spans="1:6" ht="15.75" customHeight="1"/>
    <row r="170" spans="1:6" ht="15.75" customHeight="1"/>
    <row r="171" spans="1:6" ht="15.75" customHeight="1"/>
    <row r="172" spans="1:6" ht="15.75" customHeight="1"/>
    <row r="173" spans="1:6" ht="15.75" customHeight="1"/>
    <row r="174" spans="1:6" ht="15.75" customHeight="1"/>
    <row r="175" spans="1:6" ht="15.75" customHeight="1"/>
    <row r="176" spans="1: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C18" sqref="C18"/>
    </sheetView>
  </sheetViews>
  <sheetFormatPr baseColWidth="10" defaultColWidth="14.44140625" defaultRowHeight="15" customHeight="1"/>
  <cols>
    <col min="1" max="1" width="3.44140625" customWidth="1"/>
    <col min="2" max="2" width="51" customWidth="1"/>
    <col min="3" max="3" width="49.109375" customWidth="1"/>
    <col min="4" max="4" width="48.109375" customWidth="1"/>
    <col min="5" max="5" width="53.5546875" customWidth="1"/>
    <col min="6" max="6" width="49.3320312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564</v>
      </c>
      <c r="C2" s="4" t="s">
        <v>565</v>
      </c>
      <c r="D2" s="4" t="s">
        <v>566</v>
      </c>
      <c r="E2" s="4" t="s">
        <v>567</v>
      </c>
      <c r="F2" s="4" t="s">
        <v>568</v>
      </c>
    </row>
    <row r="3" spans="1:6" ht="14.4">
      <c r="A3" s="14" t="s">
        <v>544</v>
      </c>
      <c r="B3" s="14" t="s">
        <v>569</v>
      </c>
      <c r="C3" s="14" t="s">
        <v>570</v>
      </c>
      <c r="D3" s="14" t="s">
        <v>571</v>
      </c>
      <c r="E3" s="14" t="s">
        <v>572</v>
      </c>
      <c r="F3" s="14" t="s">
        <v>573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24" workbookViewId="0">
      <selection activeCell="C42" sqref="C42"/>
    </sheetView>
  </sheetViews>
  <sheetFormatPr baseColWidth="10" defaultColWidth="14.44140625" defaultRowHeight="15" customHeight="1"/>
  <cols>
    <col min="1" max="1" width="6.33203125" customWidth="1"/>
    <col min="2" max="2" width="38.5546875" customWidth="1"/>
    <col min="3" max="3" width="36.6640625" customWidth="1"/>
    <col min="4" max="4" width="35.6640625" customWidth="1"/>
    <col min="5" max="5" width="41.109375" customWidth="1"/>
    <col min="6" max="6" width="36.8867187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574</v>
      </c>
      <c r="C2" s="4" t="s">
        <v>575</v>
      </c>
      <c r="D2" s="4" t="s">
        <v>576</v>
      </c>
      <c r="E2" s="4" t="s">
        <v>577</v>
      </c>
      <c r="F2" s="4" t="s">
        <v>578</v>
      </c>
    </row>
    <row r="3" spans="1:6" ht="14.4">
      <c r="A3" s="14" t="s">
        <v>544</v>
      </c>
      <c r="B3" s="14" t="s">
        <v>579</v>
      </c>
      <c r="C3" s="14" t="s">
        <v>580</v>
      </c>
      <c r="D3" s="14" t="s">
        <v>581</v>
      </c>
      <c r="E3" s="14" t="s">
        <v>582</v>
      </c>
      <c r="F3" s="14" t="s">
        <v>583</v>
      </c>
    </row>
    <row r="4" spans="1:6" ht="15" customHeight="1">
      <c r="A4">
        <v>1</v>
      </c>
      <c r="B4" t="s">
        <v>672</v>
      </c>
      <c r="C4">
        <v>38161.15</v>
      </c>
      <c r="D4">
        <f>C4-8592.45</f>
        <v>29568.7</v>
      </c>
      <c r="E4" t="s">
        <v>673</v>
      </c>
      <c r="F4" t="s">
        <v>674</v>
      </c>
    </row>
    <row r="5" spans="1:6" ht="15" customHeight="1">
      <c r="A5">
        <v>2</v>
      </c>
      <c r="B5" t="s">
        <v>672</v>
      </c>
      <c r="C5">
        <v>25741.22</v>
      </c>
      <c r="D5">
        <f>C5-5185.34</f>
        <v>20555.88</v>
      </c>
      <c r="E5" t="s">
        <v>673</v>
      </c>
      <c r="F5" t="s">
        <v>674</v>
      </c>
    </row>
    <row r="6" spans="1:6" ht="15" customHeight="1">
      <c r="A6">
        <v>3</v>
      </c>
      <c r="B6" t="s">
        <v>672</v>
      </c>
      <c r="C6">
        <v>18757.04</v>
      </c>
      <c r="D6">
        <f>C6-3658.62</f>
        <v>15098.420000000002</v>
      </c>
      <c r="E6" t="s">
        <v>673</v>
      </c>
      <c r="F6" t="s">
        <v>674</v>
      </c>
    </row>
    <row r="7" spans="1:6" ht="15" customHeight="1">
      <c r="A7">
        <v>4</v>
      </c>
      <c r="B7" t="s">
        <v>672</v>
      </c>
      <c r="C7">
        <v>11046.36</v>
      </c>
      <c r="D7">
        <f>C7-1551.11</f>
        <v>9495.25</v>
      </c>
      <c r="E7" t="s">
        <v>673</v>
      </c>
      <c r="F7" t="s">
        <v>674</v>
      </c>
    </row>
    <row r="8" spans="1:6" ht="15" customHeight="1">
      <c r="A8">
        <v>5</v>
      </c>
      <c r="B8" t="s">
        <v>672</v>
      </c>
      <c r="C8">
        <v>18757.04</v>
      </c>
      <c r="D8">
        <f>C8-3658.62</f>
        <v>15098.420000000002</v>
      </c>
      <c r="E8" t="s">
        <v>673</v>
      </c>
      <c r="F8" t="s">
        <v>674</v>
      </c>
    </row>
    <row r="9" spans="1:6" ht="15" customHeight="1">
      <c r="A9">
        <v>6</v>
      </c>
      <c r="B9" t="s">
        <v>672</v>
      </c>
      <c r="C9">
        <v>3229.4</v>
      </c>
      <c r="D9">
        <f>C9-256.14</f>
        <v>2973.26</v>
      </c>
      <c r="E9" t="s">
        <v>673</v>
      </c>
      <c r="F9" t="s">
        <v>674</v>
      </c>
    </row>
    <row r="10" spans="1:6" ht="15" customHeight="1">
      <c r="A10">
        <v>7</v>
      </c>
      <c r="B10" t="s">
        <v>672</v>
      </c>
      <c r="C10">
        <v>5553.36</v>
      </c>
      <c r="D10">
        <f>C10-627.98</f>
        <v>4925.3799999999992</v>
      </c>
      <c r="E10" t="s">
        <v>673</v>
      </c>
      <c r="F10" t="s">
        <v>674</v>
      </c>
    </row>
    <row r="11" spans="1:6" ht="15" customHeight="1">
      <c r="A11">
        <v>8</v>
      </c>
      <c r="B11" t="s">
        <v>672</v>
      </c>
      <c r="C11">
        <v>11046.36</v>
      </c>
      <c r="D11">
        <f t="shared" ref="D11:D18" si="0">C11-1551.11</f>
        <v>9495.25</v>
      </c>
      <c r="E11" t="s">
        <v>673</v>
      </c>
      <c r="F11" t="s">
        <v>674</v>
      </c>
    </row>
    <row r="12" spans="1:6" ht="15" customHeight="1">
      <c r="A12">
        <v>9</v>
      </c>
      <c r="B12" t="s">
        <v>672</v>
      </c>
      <c r="C12">
        <v>3682.12</v>
      </c>
      <c r="D12">
        <f>C12-328.56</f>
        <v>3353.56</v>
      </c>
      <c r="E12" t="s">
        <v>673</v>
      </c>
      <c r="F12" t="s">
        <v>674</v>
      </c>
    </row>
    <row r="13" spans="1:6" ht="15" customHeight="1">
      <c r="A13">
        <v>10</v>
      </c>
      <c r="B13" t="s">
        <v>672</v>
      </c>
      <c r="C13">
        <v>11046.36</v>
      </c>
      <c r="D13">
        <f t="shared" si="0"/>
        <v>9495.25</v>
      </c>
      <c r="E13" t="s">
        <v>673</v>
      </c>
      <c r="F13" t="s">
        <v>674</v>
      </c>
    </row>
    <row r="14" spans="1:6" ht="15" customHeight="1">
      <c r="A14">
        <v>11</v>
      </c>
      <c r="B14" t="s">
        <v>672</v>
      </c>
      <c r="C14">
        <v>11046.36</v>
      </c>
      <c r="D14">
        <f t="shared" si="0"/>
        <v>9495.25</v>
      </c>
      <c r="E14" t="s">
        <v>673</v>
      </c>
      <c r="F14" t="s">
        <v>674</v>
      </c>
    </row>
    <row r="15" spans="1:6" ht="15" customHeight="1">
      <c r="A15">
        <v>12</v>
      </c>
      <c r="B15" t="s">
        <v>672</v>
      </c>
      <c r="C15">
        <v>11046.36</v>
      </c>
      <c r="D15">
        <f t="shared" si="0"/>
        <v>9495.25</v>
      </c>
      <c r="E15" t="s">
        <v>673</v>
      </c>
      <c r="F15" t="s">
        <v>674</v>
      </c>
    </row>
    <row r="16" spans="1:6" ht="15" customHeight="1">
      <c r="A16">
        <v>13</v>
      </c>
      <c r="B16" t="s">
        <v>672</v>
      </c>
      <c r="C16">
        <v>11046.36</v>
      </c>
      <c r="D16">
        <f t="shared" si="0"/>
        <v>9495.25</v>
      </c>
      <c r="E16" t="s">
        <v>673</v>
      </c>
      <c r="F16" t="s">
        <v>674</v>
      </c>
    </row>
    <row r="17" spans="1:6" ht="15" customHeight="1">
      <c r="A17">
        <v>14</v>
      </c>
      <c r="B17" t="s">
        <v>672</v>
      </c>
      <c r="C17">
        <v>11046.36</v>
      </c>
      <c r="D17">
        <f t="shared" si="0"/>
        <v>9495.25</v>
      </c>
      <c r="E17" t="s">
        <v>673</v>
      </c>
      <c r="F17" t="s">
        <v>674</v>
      </c>
    </row>
    <row r="18" spans="1:6" ht="15" customHeight="1">
      <c r="A18">
        <v>15</v>
      </c>
      <c r="B18" t="s">
        <v>672</v>
      </c>
      <c r="C18">
        <v>11046.36</v>
      </c>
      <c r="D18">
        <f t="shared" si="0"/>
        <v>9495.25</v>
      </c>
      <c r="E18" t="s">
        <v>673</v>
      </c>
      <c r="F18" t="s">
        <v>674</v>
      </c>
    </row>
    <row r="19" spans="1:6" ht="15" customHeight="1">
      <c r="A19">
        <v>16</v>
      </c>
      <c r="B19" t="s">
        <v>672</v>
      </c>
      <c r="C19">
        <v>18757.04</v>
      </c>
      <c r="D19">
        <f>C19-3658.62</f>
        <v>15098.420000000002</v>
      </c>
      <c r="E19" t="s">
        <v>673</v>
      </c>
      <c r="F19" t="s">
        <v>674</v>
      </c>
    </row>
    <row r="20" spans="1:6" ht="15" customHeight="1">
      <c r="A20">
        <v>17</v>
      </c>
      <c r="B20" t="s">
        <v>672</v>
      </c>
      <c r="C20">
        <v>13974.28</v>
      </c>
      <c r="D20">
        <f>C20-2513.54</f>
        <v>11460.740000000002</v>
      </c>
      <c r="E20" t="s">
        <v>673</v>
      </c>
      <c r="F20" t="s">
        <v>674</v>
      </c>
    </row>
    <row r="21" spans="1:6" ht="15.75" customHeight="1">
      <c r="A21">
        <v>18</v>
      </c>
      <c r="B21" t="s">
        <v>672</v>
      </c>
      <c r="C21">
        <v>11046.36</v>
      </c>
      <c r="D21">
        <v>9495.25</v>
      </c>
      <c r="E21" t="s">
        <v>673</v>
      </c>
      <c r="F21" t="s">
        <v>674</v>
      </c>
    </row>
    <row r="22" spans="1:6" ht="15.75" customHeight="1">
      <c r="A22">
        <v>19</v>
      </c>
      <c r="B22" t="s">
        <v>672</v>
      </c>
      <c r="C22">
        <v>0</v>
      </c>
      <c r="D22">
        <v>0</v>
      </c>
      <c r="E22" t="s">
        <v>673</v>
      </c>
      <c r="F22" t="s">
        <v>674</v>
      </c>
    </row>
    <row r="23" spans="1:6" ht="15.75" customHeight="1">
      <c r="A23">
        <v>20</v>
      </c>
      <c r="B23" t="s">
        <v>672</v>
      </c>
      <c r="C23">
        <v>5553.36</v>
      </c>
      <c r="D23">
        <f>C23-627.98</f>
        <v>4925.3799999999992</v>
      </c>
      <c r="E23" t="s">
        <v>673</v>
      </c>
      <c r="F23" t="s">
        <v>674</v>
      </c>
    </row>
    <row r="24" spans="1:6" ht="15.75" customHeight="1">
      <c r="A24">
        <v>21</v>
      </c>
      <c r="B24" t="s">
        <v>672</v>
      </c>
      <c r="C24">
        <v>13974.28</v>
      </c>
      <c r="D24">
        <f>C24-2513.54</f>
        <v>11460.740000000002</v>
      </c>
      <c r="E24" t="s">
        <v>673</v>
      </c>
      <c r="F24" t="s">
        <v>674</v>
      </c>
    </row>
    <row r="25" spans="1:6" ht="15.75" customHeight="1">
      <c r="A25">
        <v>22</v>
      </c>
      <c r="B25" t="s">
        <v>672</v>
      </c>
      <c r="C25">
        <v>11046.36</v>
      </c>
      <c r="D25">
        <v>9495.25</v>
      </c>
      <c r="E25" t="s">
        <v>673</v>
      </c>
      <c r="F25" t="s">
        <v>674</v>
      </c>
    </row>
    <row r="26" spans="1:6" ht="15.75" customHeight="1">
      <c r="A26">
        <v>23</v>
      </c>
      <c r="B26" t="s">
        <v>672</v>
      </c>
      <c r="C26">
        <v>18757.04</v>
      </c>
      <c r="D26">
        <v>15098.42</v>
      </c>
      <c r="E26" t="s">
        <v>673</v>
      </c>
      <c r="F26" t="s">
        <v>674</v>
      </c>
    </row>
    <row r="27" spans="1:6" ht="15.75" customHeight="1">
      <c r="A27">
        <v>24</v>
      </c>
      <c r="B27" t="s">
        <v>672</v>
      </c>
      <c r="C27">
        <v>11046.36</v>
      </c>
      <c r="D27">
        <v>9495.25</v>
      </c>
      <c r="E27" t="s">
        <v>673</v>
      </c>
      <c r="F27" t="s">
        <v>674</v>
      </c>
    </row>
    <row r="28" spans="1:6" ht="15.75" customHeight="1">
      <c r="A28">
        <v>25</v>
      </c>
      <c r="B28" t="s">
        <v>672</v>
      </c>
      <c r="C28">
        <v>10110.74</v>
      </c>
      <c r="D28">
        <f>C28-1383.46</f>
        <v>8727.2799999999988</v>
      </c>
      <c r="E28" t="s">
        <v>673</v>
      </c>
      <c r="F28" t="s">
        <v>674</v>
      </c>
    </row>
    <row r="29" spans="1:6" ht="15.75" customHeight="1">
      <c r="A29">
        <v>26</v>
      </c>
      <c r="B29" t="s">
        <v>672</v>
      </c>
      <c r="C29">
        <v>18757.04</v>
      </c>
      <c r="D29">
        <v>15098.42</v>
      </c>
      <c r="E29" t="s">
        <v>673</v>
      </c>
      <c r="F29" t="s">
        <v>674</v>
      </c>
    </row>
    <row r="30" spans="1:6" ht="15.75" customHeight="1">
      <c r="A30">
        <v>27</v>
      </c>
      <c r="B30" t="s">
        <v>672</v>
      </c>
      <c r="C30">
        <v>7025.32</v>
      </c>
      <c r="D30">
        <f>C30-1029.25</f>
        <v>5996.07</v>
      </c>
      <c r="E30" t="s">
        <v>673</v>
      </c>
      <c r="F30" t="s">
        <v>674</v>
      </c>
    </row>
    <row r="31" spans="1:6" ht="15.75" customHeight="1">
      <c r="A31">
        <v>28</v>
      </c>
      <c r="B31" t="s">
        <v>672</v>
      </c>
      <c r="C31">
        <v>10110.74</v>
      </c>
      <c r="D31">
        <v>8727.2800000000007</v>
      </c>
      <c r="E31" t="s">
        <v>673</v>
      </c>
      <c r="F31" t="s">
        <v>674</v>
      </c>
    </row>
    <row r="32" spans="1:6" ht="15.75" customHeight="1">
      <c r="A32">
        <v>29</v>
      </c>
      <c r="B32" t="s">
        <v>672</v>
      </c>
      <c r="C32">
        <v>10110.74</v>
      </c>
      <c r="D32">
        <v>8727.2800000000007</v>
      </c>
      <c r="E32" t="s">
        <v>673</v>
      </c>
      <c r="F32" t="s">
        <v>674</v>
      </c>
    </row>
    <row r="33" spans="1:6" ht="15.75" customHeight="1">
      <c r="A33">
        <v>30</v>
      </c>
      <c r="B33" t="s">
        <v>672</v>
      </c>
      <c r="C33">
        <v>9429.77</v>
      </c>
      <c r="D33">
        <f>C33-1666.32</f>
        <v>7763.4500000000007</v>
      </c>
      <c r="E33" t="s">
        <v>673</v>
      </c>
      <c r="F33" t="s">
        <v>674</v>
      </c>
    </row>
    <row r="34" spans="1:6" ht="15.75" customHeight="1">
      <c r="A34">
        <v>31</v>
      </c>
      <c r="B34" t="s">
        <v>672</v>
      </c>
      <c r="C34">
        <v>13974.28</v>
      </c>
      <c r="D34">
        <f>C34-2513.54</f>
        <v>11460.740000000002</v>
      </c>
      <c r="E34" t="s">
        <v>673</v>
      </c>
      <c r="F34" t="s">
        <v>674</v>
      </c>
    </row>
    <row r="35" spans="1:6" ht="15.75" customHeight="1">
      <c r="A35">
        <v>32</v>
      </c>
      <c r="B35" t="s">
        <v>672</v>
      </c>
      <c r="C35">
        <v>11046.36</v>
      </c>
      <c r="D35">
        <v>9495.25</v>
      </c>
      <c r="E35" t="s">
        <v>673</v>
      </c>
      <c r="F35" t="s">
        <v>674</v>
      </c>
    </row>
    <row r="36" spans="1:6" ht="15.75" customHeight="1">
      <c r="A36">
        <v>33</v>
      </c>
      <c r="B36" t="s">
        <v>672</v>
      </c>
      <c r="C36">
        <v>13974.28</v>
      </c>
      <c r="D36">
        <f>C36-2513.54</f>
        <v>11460.740000000002</v>
      </c>
      <c r="E36" t="s">
        <v>673</v>
      </c>
      <c r="F36" t="s">
        <v>674</v>
      </c>
    </row>
    <row r="37" spans="1:6" ht="15.75" customHeight="1">
      <c r="A37">
        <v>34</v>
      </c>
      <c r="B37" t="s">
        <v>672</v>
      </c>
      <c r="C37">
        <v>6948.96</v>
      </c>
      <c r="D37">
        <f>C37-1012.94</f>
        <v>5936.02</v>
      </c>
      <c r="E37" t="s">
        <v>673</v>
      </c>
      <c r="F37" t="s">
        <v>674</v>
      </c>
    </row>
    <row r="38" spans="1:6" ht="15.75" customHeight="1">
      <c r="A38">
        <v>35</v>
      </c>
      <c r="B38" t="s">
        <v>672</v>
      </c>
      <c r="C38">
        <v>1388.34</v>
      </c>
      <c r="D38">
        <f>C38-47.19</f>
        <v>1341.1499999999999</v>
      </c>
      <c r="E38" t="s">
        <v>673</v>
      </c>
      <c r="F38" t="s">
        <v>674</v>
      </c>
    </row>
    <row r="39" spans="1:6" ht="15.75" customHeight="1">
      <c r="A39">
        <v>36</v>
      </c>
      <c r="B39" t="s">
        <v>672</v>
      </c>
      <c r="C39">
        <v>11046.36</v>
      </c>
      <c r="D39">
        <v>9495.25</v>
      </c>
      <c r="E39" t="s">
        <v>673</v>
      </c>
      <c r="F39" t="s">
        <v>674</v>
      </c>
    </row>
    <row r="40" spans="1:6" ht="15.75" customHeight="1">
      <c r="A40">
        <v>37</v>
      </c>
      <c r="B40" t="s">
        <v>672</v>
      </c>
      <c r="C40">
        <v>3229.4</v>
      </c>
      <c r="D40">
        <f>C40-256.14</f>
        <v>2973.26</v>
      </c>
      <c r="E40" t="s">
        <v>673</v>
      </c>
      <c r="F40" t="s">
        <v>674</v>
      </c>
    </row>
    <row r="41" spans="1:6" ht="15.75" customHeight="1">
      <c r="A41">
        <v>38</v>
      </c>
      <c r="B41" t="s">
        <v>672</v>
      </c>
      <c r="C41">
        <v>0</v>
      </c>
      <c r="D41">
        <v>0</v>
      </c>
      <c r="E41" t="s">
        <v>673</v>
      </c>
      <c r="F41" t="s">
        <v>674</v>
      </c>
    </row>
    <row r="42" spans="1:6" ht="15.75" customHeight="1">
      <c r="A42">
        <v>39</v>
      </c>
      <c r="B42" t="s">
        <v>672</v>
      </c>
      <c r="C42">
        <v>18757.04</v>
      </c>
      <c r="D42">
        <v>15098.42</v>
      </c>
      <c r="E42" t="s">
        <v>673</v>
      </c>
      <c r="F42" t="s">
        <v>674</v>
      </c>
    </row>
    <row r="43" spans="1:6" ht="15.75" customHeight="1">
      <c r="A43">
        <v>40</v>
      </c>
      <c r="B43" t="s">
        <v>672</v>
      </c>
      <c r="C43">
        <v>11046.36</v>
      </c>
      <c r="D43">
        <v>9495.25</v>
      </c>
      <c r="E43" t="s">
        <v>673</v>
      </c>
      <c r="F43" t="s">
        <v>674</v>
      </c>
    </row>
    <row r="44" spans="1:6" ht="15.75" customHeight="1">
      <c r="A44">
        <v>41</v>
      </c>
      <c r="B44" t="s">
        <v>672</v>
      </c>
      <c r="C44">
        <v>11046.36</v>
      </c>
      <c r="D44">
        <v>9495.25</v>
      </c>
      <c r="E44" t="s">
        <v>673</v>
      </c>
      <c r="F44" t="s">
        <v>674</v>
      </c>
    </row>
    <row r="45" spans="1:6" ht="15.75" customHeight="1">
      <c r="A45">
        <v>42</v>
      </c>
      <c r="B45" t="s">
        <v>672</v>
      </c>
      <c r="C45">
        <v>11046.36</v>
      </c>
      <c r="D45">
        <v>9495.25</v>
      </c>
      <c r="E45" t="s">
        <v>673</v>
      </c>
      <c r="F45" t="s">
        <v>674</v>
      </c>
    </row>
    <row r="46" spans="1:6" ht="15.75" customHeight="1">
      <c r="A46">
        <v>43</v>
      </c>
      <c r="B46" t="s">
        <v>672</v>
      </c>
      <c r="C46">
        <v>2323.96</v>
      </c>
      <c r="D46">
        <f>C46-111.24</f>
        <v>2212.7200000000003</v>
      </c>
      <c r="E46" t="s">
        <v>673</v>
      </c>
      <c r="F46" t="s">
        <v>674</v>
      </c>
    </row>
    <row r="47" spans="1:6" ht="15.75" customHeight="1">
      <c r="A47">
        <v>44</v>
      </c>
      <c r="B47" t="s">
        <v>672</v>
      </c>
      <c r="C47">
        <v>10769.81</v>
      </c>
      <c r="D47">
        <v>9343.85</v>
      </c>
      <c r="E47" t="s">
        <v>673</v>
      </c>
      <c r="F47" t="s">
        <v>674</v>
      </c>
    </row>
    <row r="48" spans="1:6" ht="15.75" customHeight="1">
      <c r="A48">
        <v>45</v>
      </c>
      <c r="B48" t="s">
        <v>672</v>
      </c>
      <c r="C48">
        <v>10769.81</v>
      </c>
      <c r="D48">
        <v>8817.25</v>
      </c>
      <c r="E48" t="s">
        <v>673</v>
      </c>
      <c r="F48" t="s">
        <v>674</v>
      </c>
    </row>
    <row r="49" spans="1:6" ht="15.75" customHeight="1">
      <c r="A49">
        <v>46</v>
      </c>
      <c r="B49" t="s">
        <v>672</v>
      </c>
      <c r="C49">
        <v>13753.66</v>
      </c>
      <c r="D49">
        <v>11163.73</v>
      </c>
      <c r="E49" t="s">
        <v>673</v>
      </c>
      <c r="F49" t="s">
        <v>674</v>
      </c>
    </row>
    <row r="50" spans="1:6" ht="15.75" customHeight="1">
      <c r="A50">
        <v>47</v>
      </c>
      <c r="B50" t="s">
        <v>672</v>
      </c>
      <c r="C50">
        <v>12879.63</v>
      </c>
      <c r="D50">
        <v>10476.43</v>
      </c>
      <c r="E50" t="s">
        <v>673</v>
      </c>
      <c r="F50" t="s">
        <v>674</v>
      </c>
    </row>
    <row r="51" spans="1:6" ht="15.75" customHeight="1">
      <c r="A51">
        <v>48</v>
      </c>
      <c r="B51" t="s">
        <v>672</v>
      </c>
      <c r="C51">
        <v>10769.81</v>
      </c>
      <c r="D51">
        <v>9343.85</v>
      </c>
      <c r="E51" t="s">
        <v>673</v>
      </c>
      <c r="F51" t="s">
        <v>674</v>
      </c>
    </row>
    <row r="52" spans="1:6" ht="15.75" customHeight="1">
      <c r="A52">
        <v>49</v>
      </c>
      <c r="B52" t="s">
        <v>672</v>
      </c>
      <c r="C52">
        <v>14105.27</v>
      </c>
      <c r="D52">
        <v>11440.27</v>
      </c>
      <c r="E52" t="s">
        <v>673</v>
      </c>
      <c r="F52" t="s">
        <v>674</v>
      </c>
    </row>
    <row r="53" spans="1:6" ht="15.75" customHeight="1">
      <c r="A53">
        <v>50</v>
      </c>
      <c r="B53" t="s">
        <v>672</v>
      </c>
      <c r="C53">
        <v>11121.46</v>
      </c>
      <c r="D53">
        <v>9093.77</v>
      </c>
      <c r="E53" t="s">
        <v>673</v>
      </c>
      <c r="F53" t="s">
        <v>674</v>
      </c>
    </row>
    <row r="54" spans="1:6" ht="15.75" customHeight="1">
      <c r="A54">
        <v>51</v>
      </c>
      <c r="B54" t="s">
        <v>672</v>
      </c>
      <c r="C54">
        <v>13402.02</v>
      </c>
      <c r="D54">
        <v>10887.21</v>
      </c>
      <c r="E54" t="s">
        <v>673</v>
      </c>
      <c r="F54" t="s">
        <v>674</v>
      </c>
    </row>
    <row r="55" spans="1:6" ht="15.75" customHeight="1">
      <c r="A55">
        <v>52</v>
      </c>
      <c r="B55" t="s">
        <v>672</v>
      </c>
      <c r="C55">
        <v>11473.11</v>
      </c>
      <c r="D55">
        <v>9370.2999999999993</v>
      </c>
      <c r="E55" t="s">
        <v>673</v>
      </c>
      <c r="F55" t="s">
        <v>674</v>
      </c>
    </row>
    <row r="56" spans="1:6" ht="15.75" customHeight="1">
      <c r="A56">
        <v>53</v>
      </c>
      <c r="B56" t="s">
        <v>672</v>
      </c>
      <c r="C56">
        <v>11473.11</v>
      </c>
      <c r="D56">
        <v>9370.2999999999993</v>
      </c>
      <c r="E56" t="s">
        <v>673</v>
      </c>
      <c r="F56" t="s">
        <v>674</v>
      </c>
    </row>
    <row r="57" spans="1:6" ht="15.75" customHeight="1">
      <c r="A57">
        <v>54</v>
      </c>
      <c r="B57" t="s">
        <v>672</v>
      </c>
      <c r="C57">
        <v>14566.36</v>
      </c>
      <c r="D57">
        <v>11802.88</v>
      </c>
      <c r="E57" t="s">
        <v>673</v>
      </c>
      <c r="F57" t="s">
        <v>674</v>
      </c>
    </row>
    <row r="58" spans="1:6" ht="15.75" customHeight="1">
      <c r="A58">
        <v>55</v>
      </c>
      <c r="B58" t="s">
        <v>672</v>
      </c>
      <c r="C58">
        <v>14566.36</v>
      </c>
      <c r="D58">
        <v>11802.88</v>
      </c>
      <c r="E58" t="s">
        <v>673</v>
      </c>
      <c r="F58" t="s">
        <v>674</v>
      </c>
    </row>
    <row r="59" spans="1:6" ht="15.75" customHeight="1">
      <c r="A59">
        <v>56</v>
      </c>
      <c r="B59" t="s">
        <v>672</v>
      </c>
      <c r="C59">
        <v>13753.66</v>
      </c>
      <c r="D59">
        <v>11163.73</v>
      </c>
      <c r="E59" t="s">
        <v>673</v>
      </c>
      <c r="F59" t="s">
        <v>674</v>
      </c>
    </row>
    <row r="60" spans="1:6" ht="15.75" customHeight="1">
      <c r="A60">
        <v>57</v>
      </c>
      <c r="B60" t="s">
        <v>672</v>
      </c>
      <c r="C60">
        <v>14566.36</v>
      </c>
      <c r="D60">
        <v>11802.88</v>
      </c>
      <c r="E60" t="s">
        <v>673</v>
      </c>
      <c r="F60" t="s">
        <v>674</v>
      </c>
    </row>
    <row r="61" spans="1:6" ht="15.75" customHeight="1">
      <c r="A61">
        <v>58</v>
      </c>
      <c r="B61" t="s">
        <v>672</v>
      </c>
      <c r="C61">
        <v>10769.81</v>
      </c>
      <c r="D61">
        <v>9343.85</v>
      </c>
      <c r="E61" t="s">
        <v>673</v>
      </c>
      <c r="F61" t="s">
        <v>674</v>
      </c>
    </row>
    <row r="62" spans="1:6" ht="15.75" customHeight="1">
      <c r="A62">
        <v>59</v>
      </c>
      <c r="B62" t="s">
        <v>672</v>
      </c>
      <c r="C62">
        <v>10769.81</v>
      </c>
      <c r="D62">
        <v>8817.25</v>
      </c>
      <c r="E62" t="s">
        <v>673</v>
      </c>
      <c r="F62" t="s">
        <v>674</v>
      </c>
    </row>
    <row r="63" spans="1:6" ht="15.75" customHeight="1">
      <c r="A63">
        <v>60</v>
      </c>
      <c r="B63" t="s">
        <v>672</v>
      </c>
      <c r="C63">
        <v>14566.38</v>
      </c>
      <c r="D63">
        <v>11802.88</v>
      </c>
      <c r="E63" t="s">
        <v>673</v>
      </c>
      <c r="F63" t="s">
        <v>674</v>
      </c>
    </row>
    <row r="64" spans="1:6" ht="15.75" customHeight="1">
      <c r="A64">
        <v>61</v>
      </c>
      <c r="B64" t="s">
        <v>672</v>
      </c>
      <c r="C64">
        <v>12879.63</v>
      </c>
      <c r="D64">
        <v>10476.43</v>
      </c>
      <c r="E64" t="s">
        <v>673</v>
      </c>
      <c r="F64" t="s">
        <v>674</v>
      </c>
    </row>
    <row r="65" spans="1:6" ht="15.75" customHeight="1">
      <c r="A65">
        <v>62</v>
      </c>
      <c r="B65" t="s">
        <v>672</v>
      </c>
      <c r="C65">
        <v>14566.36</v>
      </c>
      <c r="D65">
        <v>11802.88</v>
      </c>
      <c r="E65" t="s">
        <v>673</v>
      </c>
      <c r="F65" t="s">
        <v>674</v>
      </c>
    </row>
    <row r="66" spans="1:6" ht="15.75" customHeight="1">
      <c r="A66">
        <v>63</v>
      </c>
      <c r="B66" t="s">
        <v>672</v>
      </c>
      <c r="C66">
        <v>14566.36</v>
      </c>
      <c r="D66">
        <v>11802.82</v>
      </c>
      <c r="E66" t="s">
        <v>673</v>
      </c>
      <c r="F66" t="s">
        <v>674</v>
      </c>
    </row>
    <row r="67" spans="1:6" ht="15.75" customHeight="1">
      <c r="A67">
        <v>64</v>
      </c>
      <c r="B67" t="s">
        <v>672</v>
      </c>
      <c r="C67">
        <v>14566.36</v>
      </c>
      <c r="D67">
        <v>11802.88</v>
      </c>
      <c r="E67" t="s">
        <v>673</v>
      </c>
      <c r="F67" t="s">
        <v>674</v>
      </c>
    </row>
    <row r="68" spans="1:6" ht="15.75" customHeight="1">
      <c r="A68">
        <v>65</v>
      </c>
      <c r="B68" t="s">
        <v>672</v>
      </c>
      <c r="C68">
        <v>13753.66</v>
      </c>
      <c r="D68">
        <v>11163.73</v>
      </c>
      <c r="E68" t="s">
        <v>673</v>
      </c>
      <c r="F68" t="s">
        <v>674</v>
      </c>
    </row>
    <row r="69" spans="1:6" ht="15.75" customHeight="1">
      <c r="A69">
        <v>66</v>
      </c>
      <c r="B69" t="s">
        <v>672</v>
      </c>
      <c r="C69">
        <v>12527.96</v>
      </c>
      <c r="D69">
        <v>10199.83</v>
      </c>
      <c r="E69" t="s">
        <v>673</v>
      </c>
      <c r="F69" t="s">
        <v>674</v>
      </c>
    </row>
    <row r="70" spans="1:6" ht="15.75" customHeight="1">
      <c r="A70">
        <v>67</v>
      </c>
      <c r="B70" t="s">
        <v>672</v>
      </c>
      <c r="C70">
        <v>11121.46</v>
      </c>
      <c r="D70">
        <v>9093.77</v>
      </c>
      <c r="E70" t="s">
        <v>673</v>
      </c>
      <c r="F70" t="s">
        <v>674</v>
      </c>
    </row>
    <row r="71" spans="1:6" ht="15.75" customHeight="1">
      <c r="A71">
        <v>68</v>
      </c>
      <c r="B71" t="s">
        <v>672</v>
      </c>
      <c r="C71">
        <v>14566.36</v>
      </c>
      <c r="D71">
        <v>11802.88</v>
      </c>
      <c r="E71" t="s">
        <v>673</v>
      </c>
      <c r="F71" t="s">
        <v>674</v>
      </c>
    </row>
    <row r="72" spans="1:6" ht="15.75" customHeight="1">
      <c r="A72">
        <v>69</v>
      </c>
      <c r="B72" t="s">
        <v>672</v>
      </c>
      <c r="C72">
        <v>12879.63</v>
      </c>
      <c r="D72">
        <v>10476.43</v>
      </c>
      <c r="E72" t="s">
        <v>673</v>
      </c>
      <c r="F72" t="s">
        <v>674</v>
      </c>
    </row>
    <row r="73" spans="1:6" ht="15.75" customHeight="1">
      <c r="A73">
        <v>70</v>
      </c>
      <c r="B73" t="s">
        <v>672</v>
      </c>
      <c r="C73">
        <v>10769.81</v>
      </c>
      <c r="D73">
        <v>9343.85</v>
      </c>
      <c r="E73" t="s">
        <v>673</v>
      </c>
      <c r="F73" t="s">
        <v>674</v>
      </c>
    </row>
    <row r="74" spans="1:6" ht="15.75" customHeight="1">
      <c r="A74">
        <v>71</v>
      </c>
      <c r="B74" t="s">
        <v>672</v>
      </c>
      <c r="C74">
        <v>11473.11</v>
      </c>
      <c r="D74">
        <v>9370.2999999999993</v>
      </c>
      <c r="E74" t="s">
        <v>673</v>
      </c>
      <c r="F74" t="s">
        <v>674</v>
      </c>
    </row>
    <row r="75" spans="1:6" ht="15.75" customHeight="1">
      <c r="A75">
        <v>72</v>
      </c>
      <c r="B75" t="s">
        <v>672</v>
      </c>
      <c r="C75">
        <v>14566.36</v>
      </c>
      <c r="D75">
        <v>11802.88</v>
      </c>
      <c r="E75" t="s">
        <v>673</v>
      </c>
      <c r="F75" t="s">
        <v>674</v>
      </c>
    </row>
    <row r="76" spans="1:6" ht="15.75" customHeight="1">
      <c r="A76">
        <v>73</v>
      </c>
      <c r="B76" t="s">
        <v>672</v>
      </c>
      <c r="C76">
        <v>10769.81</v>
      </c>
      <c r="D76">
        <v>9343.85</v>
      </c>
      <c r="E76" t="s">
        <v>673</v>
      </c>
      <c r="F76" t="s">
        <v>674</v>
      </c>
    </row>
    <row r="77" spans="1:6" ht="15.75" customHeight="1">
      <c r="A77">
        <v>74</v>
      </c>
      <c r="B77" t="s">
        <v>672</v>
      </c>
      <c r="C77">
        <v>13753.66</v>
      </c>
      <c r="D77">
        <v>11163.73</v>
      </c>
      <c r="E77" t="s">
        <v>673</v>
      </c>
      <c r="F77" t="s">
        <v>674</v>
      </c>
    </row>
    <row r="78" spans="1:6" ht="15.75" customHeight="1">
      <c r="A78">
        <v>75</v>
      </c>
      <c r="B78" t="s">
        <v>672</v>
      </c>
      <c r="C78">
        <v>14566.36</v>
      </c>
      <c r="D78">
        <v>11802.88</v>
      </c>
      <c r="E78" t="s">
        <v>673</v>
      </c>
      <c r="F78" t="s">
        <v>674</v>
      </c>
    </row>
    <row r="79" spans="1:6" ht="15.75" customHeight="1">
      <c r="A79">
        <v>76</v>
      </c>
      <c r="B79" t="s">
        <v>672</v>
      </c>
      <c r="C79">
        <v>10769.81</v>
      </c>
      <c r="D79">
        <v>9343.85</v>
      </c>
      <c r="E79" t="s">
        <v>673</v>
      </c>
      <c r="F79" t="s">
        <v>674</v>
      </c>
    </row>
    <row r="80" spans="1:6" ht="15.75" customHeight="1">
      <c r="A80">
        <v>77</v>
      </c>
      <c r="B80" t="s">
        <v>672</v>
      </c>
      <c r="C80">
        <v>14918</v>
      </c>
      <c r="D80">
        <v>12079.39</v>
      </c>
      <c r="E80" t="s">
        <v>673</v>
      </c>
      <c r="F80" t="s">
        <v>674</v>
      </c>
    </row>
    <row r="81" spans="1:6" ht="15.75" customHeight="1">
      <c r="A81">
        <v>78</v>
      </c>
      <c r="B81" t="s">
        <v>672</v>
      </c>
      <c r="C81">
        <v>12176.38</v>
      </c>
      <c r="D81">
        <v>9923.3700000000008</v>
      </c>
      <c r="E81" t="s">
        <v>673</v>
      </c>
      <c r="F81" t="s">
        <v>674</v>
      </c>
    </row>
    <row r="82" spans="1:6" ht="15.75" customHeight="1">
      <c r="A82">
        <v>79</v>
      </c>
      <c r="B82" t="s">
        <v>672</v>
      </c>
      <c r="C82">
        <v>13753.66</v>
      </c>
      <c r="D82">
        <v>11163.73</v>
      </c>
      <c r="E82" t="s">
        <v>673</v>
      </c>
      <c r="F82" t="s">
        <v>674</v>
      </c>
    </row>
    <row r="83" spans="1:6" ht="15.75" customHeight="1">
      <c r="A83">
        <v>80</v>
      </c>
      <c r="B83" t="s">
        <v>672</v>
      </c>
      <c r="C83">
        <v>10769.81</v>
      </c>
      <c r="D83">
        <v>9343.85</v>
      </c>
      <c r="E83" t="s">
        <v>673</v>
      </c>
      <c r="F83" t="s">
        <v>674</v>
      </c>
    </row>
    <row r="84" spans="1:6" ht="15.75" customHeight="1">
      <c r="A84">
        <v>81</v>
      </c>
      <c r="B84" t="s">
        <v>672</v>
      </c>
      <c r="C84">
        <v>12176.38</v>
      </c>
      <c r="D84">
        <v>9923.3700000000008</v>
      </c>
      <c r="E84" t="s">
        <v>673</v>
      </c>
      <c r="F84" t="s">
        <v>674</v>
      </c>
    </row>
    <row r="85" spans="1:6" ht="15.75" customHeight="1">
      <c r="A85">
        <v>82</v>
      </c>
      <c r="B85" t="s">
        <v>672</v>
      </c>
      <c r="C85">
        <v>13753.66</v>
      </c>
      <c r="D85">
        <v>11163.73</v>
      </c>
      <c r="E85" t="s">
        <v>673</v>
      </c>
      <c r="F85" t="s">
        <v>674</v>
      </c>
    </row>
    <row r="86" spans="1:6" ht="15.75" customHeight="1">
      <c r="A86">
        <v>83</v>
      </c>
      <c r="B86" t="s">
        <v>672</v>
      </c>
      <c r="C86">
        <v>13753.66</v>
      </c>
      <c r="D86">
        <v>11163.83</v>
      </c>
      <c r="E86" t="s">
        <v>673</v>
      </c>
      <c r="F86" t="s">
        <v>674</v>
      </c>
    </row>
    <row r="87" spans="1:6" ht="15.75" customHeight="1">
      <c r="A87">
        <v>84</v>
      </c>
      <c r="B87" t="s">
        <v>672</v>
      </c>
      <c r="C87">
        <v>10769.81</v>
      </c>
      <c r="D87">
        <v>8817.25</v>
      </c>
      <c r="E87" t="s">
        <v>673</v>
      </c>
      <c r="F87" t="s">
        <v>674</v>
      </c>
    </row>
    <row r="88" spans="1:6" ht="15.75" customHeight="1">
      <c r="A88">
        <v>85</v>
      </c>
      <c r="B88" t="s">
        <v>672</v>
      </c>
      <c r="C88">
        <v>13402.02</v>
      </c>
      <c r="D88">
        <v>10887.21</v>
      </c>
      <c r="E88" t="s">
        <v>673</v>
      </c>
      <c r="F88" t="s">
        <v>674</v>
      </c>
    </row>
    <row r="89" spans="1:6" ht="15.75" customHeight="1">
      <c r="A89">
        <v>86</v>
      </c>
      <c r="B89" t="s">
        <v>672</v>
      </c>
      <c r="C89">
        <v>13402.02</v>
      </c>
      <c r="D89">
        <v>10887.21</v>
      </c>
      <c r="E89" t="s">
        <v>673</v>
      </c>
      <c r="F89" t="s">
        <v>674</v>
      </c>
    </row>
    <row r="90" spans="1:6" ht="15.75" customHeight="1">
      <c r="A90">
        <v>87</v>
      </c>
      <c r="B90" t="s">
        <v>672</v>
      </c>
      <c r="C90">
        <v>12176.38</v>
      </c>
      <c r="D90">
        <v>9923.3700000000008</v>
      </c>
      <c r="E90" t="s">
        <v>673</v>
      </c>
      <c r="F90" t="s">
        <v>674</v>
      </c>
    </row>
    <row r="91" spans="1:6" ht="15.75" customHeight="1">
      <c r="A91">
        <v>88</v>
      </c>
      <c r="B91" t="s">
        <v>672</v>
      </c>
      <c r="C91">
        <v>12176.38</v>
      </c>
      <c r="D91">
        <v>9923.3700000000008</v>
      </c>
      <c r="E91" t="s">
        <v>673</v>
      </c>
      <c r="F91" t="s">
        <v>674</v>
      </c>
    </row>
    <row r="92" spans="1:6" ht="15.75" customHeight="1">
      <c r="A92">
        <v>89</v>
      </c>
      <c r="B92" t="s">
        <v>672</v>
      </c>
      <c r="C92">
        <v>14566.36</v>
      </c>
      <c r="D92">
        <v>11802.88</v>
      </c>
      <c r="E92" t="s">
        <v>673</v>
      </c>
      <c r="F92" t="s">
        <v>674</v>
      </c>
    </row>
    <row r="93" spans="1:6" ht="15.75" customHeight="1">
      <c r="A93">
        <v>90</v>
      </c>
      <c r="B93" t="s">
        <v>672</v>
      </c>
      <c r="C93">
        <v>10769.81</v>
      </c>
      <c r="D93">
        <v>9343.85</v>
      </c>
      <c r="E93" t="s">
        <v>673</v>
      </c>
      <c r="F93" t="s">
        <v>674</v>
      </c>
    </row>
    <row r="94" spans="1:6" ht="15.75" customHeight="1">
      <c r="A94">
        <v>91</v>
      </c>
      <c r="B94" t="s">
        <v>672</v>
      </c>
      <c r="C94">
        <v>14918</v>
      </c>
      <c r="D94">
        <v>12079.39</v>
      </c>
      <c r="E94" t="s">
        <v>673</v>
      </c>
      <c r="F94" t="s">
        <v>674</v>
      </c>
    </row>
    <row r="95" spans="1:6" ht="15.75" customHeight="1">
      <c r="A95">
        <v>92</v>
      </c>
      <c r="B95" t="s">
        <v>672</v>
      </c>
      <c r="C95">
        <v>12176.38</v>
      </c>
      <c r="D95">
        <v>9923.3700000000008</v>
      </c>
      <c r="E95" t="s">
        <v>673</v>
      </c>
      <c r="F95" t="s">
        <v>674</v>
      </c>
    </row>
    <row r="96" spans="1:6" ht="15.75" customHeight="1">
      <c r="A96">
        <v>93</v>
      </c>
      <c r="B96" t="s">
        <v>672</v>
      </c>
      <c r="C96">
        <v>10769.81</v>
      </c>
      <c r="D96">
        <v>9343.85</v>
      </c>
      <c r="E96" t="s">
        <v>673</v>
      </c>
      <c r="F96" t="s">
        <v>674</v>
      </c>
    </row>
    <row r="97" spans="1:6" ht="15.75" customHeight="1">
      <c r="A97">
        <v>94</v>
      </c>
      <c r="B97" t="s">
        <v>672</v>
      </c>
      <c r="C97">
        <v>13753.66</v>
      </c>
      <c r="D97">
        <v>11163.73</v>
      </c>
      <c r="E97" t="s">
        <v>673</v>
      </c>
      <c r="F97" t="s">
        <v>674</v>
      </c>
    </row>
    <row r="98" spans="1:6" ht="15.75" customHeight="1">
      <c r="A98">
        <v>95</v>
      </c>
      <c r="B98" t="s">
        <v>672</v>
      </c>
      <c r="C98">
        <v>10769.81</v>
      </c>
      <c r="D98">
        <v>9343.85</v>
      </c>
      <c r="E98" t="s">
        <v>673</v>
      </c>
      <c r="F98" t="s">
        <v>674</v>
      </c>
    </row>
    <row r="99" spans="1:6" ht="15.75" customHeight="1">
      <c r="A99">
        <v>96</v>
      </c>
      <c r="B99" t="s">
        <v>672</v>
      </c>
      <c r="C99">
        <v>10769.81</v>
      </c>
      <c r="D99">
        <v>9343.85</v>
      </c>
      <c r="E99" t="s">
        <v>673</v>
      </c>
      <c r="F99" t="s">
        <v>674</v>
      </c>
    </row>
    <row r="100" spans="1:6" ht="15.75" customHeight="1">
      <c r="A100">
        <v>97</v>
      </c>
      <c r="B100" t="s">
        <v>672</v>
      </c>
      <c r="C100">
        <v>12176.38</v>
      </c>
      <c r="D100">
        <v>9923.3700000000008</v>
      </c>
      <c r="E100" t="s">
        <v>673</v>
      </c>
      <c r="F100" t="s">
        <v>674</v>
      </c>
    </row>
    <row r="101" spans="1:6" ht="15.75" customHeight="1">
      <c r="A101">
        <v>98</v>
      </c>
      <c r="B101" t="s">
        <v>672</v>
      </c>
      <c r="C101">
        <v>12879.63</v>
      </c>
      <c r="D101">
        <v>10476.43</v>
      </c>
      <c r="E101" t="s">
        <v>673</v>
      </c>
      <c r="F101" t="s">
        <v>674</v>
      </c>
    </row>
    <row r="102" spans="1:6" ht="15.75" customHeight="1">
      <c r="A102">
        <v>99</v>
      </c>
      <c r="B102" t="s">
        <v>672</v>
      </c>
      <c r="C102">
        <v>13402.02</v>
      </c>
      <c r="D102">
        <v>10887.21</v>
      </c>
      <c r="E102" t="s">
        <v>673</v>
      </c>
      <c r="F102" t="s">
        <v>674</v>
      </c>
    </row>
    <row r="103" spans="1:6" ht="15.75" customHeight="1">
      <c r="A103">
        <v>100</v>
      </c>
      <c r="B103" t="s">
        <v>672</v>
      </c>
      <c r="C103">
        <v>11121.46</v>
      </c>
      <c r="D103">
        <v>9093.77</v>
      </c>
      <c r="E103" t="s">
        <v>673</v>
      </c>
      <c r="F103" t="s">
        <v>674</v>
      </c>
    </row>
    <row r="104" spans="1:6" ht="15.75" customHeight="1">
      <c r="A104">
        <v>101</v>
      </c>
      <c r="B104" t="s">
        <v>672</v>
      </c>
      <c r="C104">
        <v>11473.11</v>
      </c>
      <c r="D104">
        <v>9370.2999999999993</v>
      </c>
      <c r="E104" t="s">
        <v>673</v>
      </c>
      <c r="F104" t="s">
        <v>674</v>
      </c>
    </row>
    <row r="105" spans="1:6" ht="15.75" customHeight="1">
      <c r="A105">
        <v>102</v>
      </c>
      <c r="B105" t="s">
        <v>672</v>
      </c>
      <c r="C105">
        <v>12879.63</v>
      </c>
      <c r="D105">
        <v>10476.43</v>
      </c>
      <c r="E105" t="s">
        <v>673</v>
      </c>
      <c r="F105" t="s">
        <v>674</v>
      </c>
    </row>
    <row r="106" spans="1:6" ht="15.75" customHeight="1">
      <c r="A106">
        <v>103</v>
      </c>
      <c r="B106" t="s">
        <v>672</v>
      </c>
      <c r="C106">
        <v>10769.81</v>
      </c>
      <c r="D106">
        <v>8817.25</v>
      </c>
      <c r="E106" t="s">
        <v>673</v>
      </c>
      <c r="F106" t="s">
        <v>674</v>
      </c>
    </row>
    <row r="107" spans="1:6" ht="15.75" customHeight="1">
      <c r="A107">
        <v>104</v>
      </c>
      <c r="B107" t="s">
        <v>672</v>
      </c>
      <c r="C107">
        <v>14566.36</v>
      </c>
      <c r="D107">
        <v>11802.88</v>
      </c>
      <c r="E107" t="s">
        <v>673</v>
      </c>
      <c r="F107" t="s">
        <v>674</v>
      </c>
    </row>
    <row r="108" spans="1:6" ht="15.75" customHeight="1">
      <c r="A108">
        <v>105</v>
      </c>
      <c r="B108" t="s">
        <v>672</v>
      </c>
      <c r="C108">
        <v>13753.66</v>
      </c>
      <c r="D108">
        <v>11163.73</v>
      </c>
      <c r="E108" t="s">
        <v>673</v>
      </c>
      <c r="F108" t="s">
        <v>674</v>
      </c>
    </row>
    <row r="109" spans="1:6" ht="15.75" customHeight="1">
      <c r="A109">
        <v>106</v>
      </c>
      <c r="B109" t="s">
        <v>672</v>
      </c>
      <c r="C109">
        <v>13753.66</v>
      </c>
      <c r="D109">
        <v>11163.73</v>
      </c>
      <c r="E109" t="s">
        <v>673</v>
      </c>
      <c r="F109" t="s">
        <v>674</v>
      </c>
    </row>
    <row r="110" spans="1:6" ht="15.75" customHeight="1">
      <c r="A110">
        <v>107</v>
      </c>
      <c r="B110" t="s">
        <v>672</v>
      </c>
      <c r="C110">
        <v>4502.13</v>
      </c>
      <c r="D110">
        <v>4079</v>
      </c>
      <c r="E110" t="s">
        <v>673</v>
      </c>
      <c r="F110" t="s">
        <v>674</v>
      </c>
    </row>
    <row r="111" spans="1:6" ht="15.75" customHeight="1">
      <c r="A111">
        <v>108</v>
      </c>
      <c r="B111" t="s">
        <v>672</v>
      </c>
      <c r="C111">
        <v>12176.38</v>
      </c>
      <c r="D111">
        <v>9923.3700000000008</v>
      </c>
      <c r="E111" t="s">
        <v>673</v>
      </c>
      <c r="F111" t="s">
        <v>674</v>
      </c>
    </row>
    <row r="112" spans="1:6" ht="15.75" customHeight="1">
      <c r="A112">
        <v>109</v>
      </c>
      <c r="B112" t="s">
        <v>672</v>
      </c>
      <c r="C112">
        <v>14566.36</v>
      </c>
      <c r="D112">
        <v>11802.88</v>
      </c>
      <c r="E112" t="s">
        <v>673</v>
      </c>
      <c r="F112" t="s">
        <v>674</v>
      </c>
    </row>
    <row r="113" spans="1:6" ht="15.75" customHeight="1">
      <c r="A113">
        <v>110</v>
      </c>
      <c r="B113" t="s">
        <v>672</v>
      </c>
      <c r="C113">
        <v>14566.36</v>
      </c>
      <c r="D113">
        <v>11802.88</v>
      </c>
      <c r="E113" t="s">
        <v>673</v>
      </c>
      <c r="F113" t="s">
        <v>674</v>
      </c>
    </row>
    <row r="114" spans="1:6" ht="15.75" customHeight="1">
      <c r="A114">
        <v>111</v>
      </c>
      <c r="B114" t="s">
        <v>672</v>
      </c>
      <c r="C114">
        <v>10769.81</v>
      </c>
      <c r="D114">
        <v>9343.85</v>
      </c>
      <c r="E114" t="s">
        <v>673</v>
      </c>
      <c r="F114" t="s">
        <v>674</v>
      </c>
    </row>
    <row r="115" spans="1:6" ht="15.75" customHeight="1">
      <c r="A115">
        <v>112</v>
      </c>
      <c r="B115" t="s">
        <v>672</v>
      </c>
      <c r="C115">
        <v>13402.02</v>
      </c>
      <c r="D115">
        <v>10887.21</v>
      </c>
      <c r="E115" t="s">
        <v>673</v>
      </c>
      <c r="F115" t="s">
        <v>674</v>
      </c>
    </row>
    <row r="116" spans="1:6" ht="15.75" customHeight="1">
      <c r="A116">
        <v>113</v>
      </c>
      <c r="B116" t="s">
        <v>672</v>
      </c>
      <c r="C116">
        <v>14105.27</v>
      </c>
      <c r="D116">
        <v>11440.21</v>
      </c>
      <c r="E116" t="s">
        <v>673</v>
      </c>
      <c r="F116" t="s">
        <v>674</v>
      </c>
    </row>
    <row r="117" spans="1:6" ht="15.75" customHeight="1">
      <c r="A117">
        <v>114</v>
      </c>
      <c r="B117" t="s">
        <v>672</v>
      </c>
      <c r="C117">
        <v>13753.66</v>
      </c>
      <c r="D117">
        <v>11163.73</v>
      </c>
      <c r="E117" t="s">
        <v>673</v>
      </c>
      <c r="F117" t="s">
        <v>674</v>
      </c>
    </row>
    <row r="118" spans="1:6" ht="15.75" customHeight="1">
      <c r="A118">
        <v>115</v>
      </c>
      <c r="B118" t="s">
        <v>672</v>
      </c>
      <c r="C118">
        <v>12527.96</v>
      </c>
      <c r="D118">
        <v>10199.83</v>
      </c>
      <c r="E118" t="s">
        <v>673</v>
      </c>
      <c r="F118" t="s">
        <v>674</v>
      </c>
    </row>
    <row r="119" spans="1:6" ht="15.75" customHeight="1">
      <c r="A119">
        <v>116</v>
      </c>
      <c r="B119" t="s">
        <v>672</v>
      </c>
      <c r="C119">
        <v>10769.81</v>
      </c>
      <c r="D119">
        <v>8817.25</v>
      </c>
      <c r="E119" t="s">
        <v>673</v>
      </c>
      <c r="F119" t="s">
        <v>674</v>
      </c>
    </row>
    <row r="120" spans="1:6" ht="15.75" customHeight="1">
      <c r="A120">
        <v>117</v>
      </c>
      <c r="B120" t="s">
        <v>672</v>
      </c>
      <c r="C120">
        <v>10769.81</v>
      </c>
      <c r="D120">
        <v>8817.25</v>
      </c>
      <c r="E120" t="s">
        <v>673</v>
      </c>
      <c r="F120" t="s">
        <v>674</v>
      </c>
    </row>
    <row r="121" spans="1:6" ht="15.75" customHeight="1">
      <c r="A121">
        <v>118</v>
      </c>
      <c r="B121" t="s">
        <v>672</v>
      </c>
      <c r="C121">
        <v>14566.36</v>
      </c>
      <c r="D121">
        <v>11802.88</v>
      </c>
      <c r="E121" t="s">
        <v>673</v>
      </c>
      <c r="F121" t="s">
        <v>674</v>
      </c>
    </row>
    <row r="122" spans="1:6" ht="15.75" customHeight="1">
      <c r="A122">
        <v>119</v>
      </c>
      <c r="B122" t="s">
        <v>672</v>
      </c>
      <c r="C122">
        <v>12176.38</v>
      </c>
      <c r="D122">
        <v>9923.3700000000008</v>
      </c>
      <c r="E122" t="s">
        <v>673</v>
      </c>
      <c r="F122" t="s">
        <v>674</v>
      </c>
    </row>
    <row r="123" spans="1:6" ht="15.75" customHeight="1">
      <c r="A123">
        <v>120</v>
      </c>
      <c r="B123" t="s">
        <v>672</v>
      </c>
      <c r="C123">
        <v>14566.36</v>
      </c>
      <c r="D123">
        <v>11802.88</v>
      </c>
      <c r="E123" t="s">
        <v>673</v>
      </c>
      <c r="F123" t="s">
        <v>674</v>
      </c>
    </row>
    <row r="124" spans="1:6" ht="15.75" customHeight="1">
      <c r="A124">
        <v>121</v>
      </c>
      <c r="B124" t="s">
        <v>672</v>
      </c>
      <c r="C124">
        <v>10769.81</v>
      </c>
      <c r="D124">
        <v>9343.85</v>
      </c>
      <c r="E124" t="s">
        <v>673</v>
      </c>
      <c r="F124" t="s">
        <v>674</v>
      </c>
    </row>
    <row r="125" spans="1:6" ht="15.75" customHeight="1">
      <c r="A125">
        <v>122</v>
      </c>
      <c r="B125" t="s">
        <v>672</v>
      </c>
      <c r="C125">
        <v>14566.36</v>
      </c>
      <c r="D125">
        <v>11802.88</v>
      </c>
      <c r="E125" t="s">
        <v>673</v>
      </c>
      <c r="F125" t="s">
        <v>674</v>
      </c>
    </row>
    <row r="126" spans="1:6" ht="15.75" customHeight="1">
      <c r="A126">
        <v>123</v>
      </c>
      <c r="B126" t="s">
        <v>672</v>
      </c>
      <c r="C126">
        <v>10769.81</v>
      </c>
      <c r="D126">
        <v>9343.85</v>
      </c>
      <c r="E126" t="s">
        <v>673</v>
      </c>
      <c r="F126" t="s">
        <v>674</v>
      </c>
    </row>
    <row r="127" spans="1:6" ht="15.75" customHeight="1">
      <c r="A127">
        <v>124</v>
      </c>
      <c r="B127" t="s">
        <v>672</v>
      </c>
      <c r="C127">
        <v>10769.81</v>
      </c>
      <c r="D127">
        <v>8817.25</v>
      </c>
      <c r="E127" t="s">
        <v>673</v>
      </c>
      <c r="F127" t="s">
        <v>674</v>
      </c>
    </row>
    <row r="128" spans="1:6" ht="15.75" customHeight="1">
      <c r="A128">
        <v>125</v>
      </c>
      <c r="B128" t="s">
        <v>672</v>
      </c>
      <c r="C128">
        <v>12879.63</v>
      </c>
      <c r="D128">
        <v>10476.43</v>
      </c>
      <c r="E128" t="s">
        <v>673</v>
      </c>
      <c r="F128" t="s">
        <v>674</v>
      </c>
    </row>
    <row r="129" spans="1:6" ht="15.75" customHeight="1">
      <c r="A129">
        <v>126</v>
      </c>
      <c r="B129" t="s">
        <v>672</v>
      </c>
      <c r="C129">
        <v>13402.02</v>
      </c>
      <c r="D129">
        <v>10887.21</v>
      </c>
      <c r="E129" t="s">
        <v>673</v>
      </c>
      <c r="F129" t="s">
        <v>674</v>
      </c>
    </row>
    <row r="130" spans="1:6" ht="15.75" customHeight="1">
      <c r="A130">
        <v>127</v>
      </c>
      <c r="B130" t="s">
        <v>672</v>
      </c>
      <c r="C130">
        <v>14566.36</v>
      </c>
      <c r="D130">
        <v>11802.88</v>
      </c>
      <c r="E130" t="s">
        <v>673</v>
      </c>
      <c r="F130" t="s">
        <v>674</v>
      </c>
    </row>
    <row r="131" spans="1:6" ht="15.75" customHeight="1">
      <c r="A131">
        <v>128</v>
      </c>
      <c r="B131" t="s">
        <v>672</v>
      </c>
      <c r="C131">
        <v>10769.81</v>
      </c>
      <c r="D131">
        <v>9343.85</v>
      </c>
      <c r="E131" t="s">
        <v>673</v>
      </c>
      <c r="F131" t="s">
        <v>674</v>
      </c>
    </row>
    <row r="132" spans="1:6" ht="15.75" customHeight="1">
      <c r="A132">
        <v>129</v>
      </c>
      <c r="B132" t="s">
        <v>672</v>
      </c>
      <c r="C132">
        <v>14566.36</v>
      </c>
      <c r="D132">
        <v>11802.88</v>
      </c>
      <c r="E132" t="s">
        <v>673</v>
      </c>
      <c r="F132" t="s">
        <v>674</v>
      </c>
    </row>
    <row r="133" spans="1:6" ht="15.75" customHeight="1">
      <c r="A133">
        <v>130</v>
      </c>
      <c r="B133" t="s">
        <v>672</v>
      </c>
      <c r="C133">
        <v>14566.36</v>
      </c>
      <c r="D133">
        <v>11802.88</v>
      </c>
      <c r="E133" t="s">
        <v>673</v>
      </c>
      <c r="F133" t="s">
        <v>674</v>
      </c>
    </row>
    <row r="134" spans="1:6" ht="15.75" customHeight="1">
      <c r="A134">
        <v>131</v>
      </c>
      <c r="B134" t="s">
        <v>672</v>
      </c>
      <c r="C134">
        <v>10769.81</v>
      </c>
      <c r="D134">
        <v>9343.85</v>
      </c>
      <c r="E134" t="s">
        <v>673</v>
      </c>
      <c r="F134" t="s">
        <v>674</v>
      </c>
    </row>
    <row r="135" spans="1:6" ht="15.75" customHeight="1">
      <c r="A135">
        <v>132</v>
      </c>
      <c r="B135" t="s">
        <v>672</v>
      </c>
      <c r="C135">
        <v>14105.27</v>
      </c>
      <c r="D135">
        <v>11440.27</v>
      </c>
      <c r="E135" t="s">
        <v>673</v>
      </c>
      <c r="F135" t="s">
        <v>674</v>
      </c>
    </row>
    <row r="136" spans="1:6" ht="15.75" customHeight="1">
      <c r="A136">
        <v>133</v>
      </c>
      <c r="B136" t="s">
        <v>672</v>
      </c>
      <c r="C136">
        <v>13402.02</v>
      </c>
      <c r="D136">
        <v>10887.21</v>
      </c>
      <c r="E136" t="s">
        <v>673</v>
      </c>
      <c r="F136" t="s">
        <v>674</v>
      </c>
    </row>
    <row r="137" spans="1:6" ht="15.75" customHeight="1">
      <c r="A137">
        <v>134</v>
      </c>
      <c r="B137" t="s">
        <v>672</v>
      </c>
      <c r="C137">
        <v>10769.1</v>
      </c>
      <c r="D137">
        <v>8817.25</v>
      </c>
      <c r="E137" t="s">
        <v>673</v>
      </c>
      <c r="F137" t="s">
        <v>674</v>
      </c>
    </row>
    <row r="138" spans="1:6" ht="15.75" customHeight="1">
      <c r="A138">
        <v>135</v>
      </c>
      <c r="B138" t="s">
        <v>672</v>
      </c>
      <c r="C138">
        <v>13753.66</v>
      </c>
      <c r="D138">
        <v>11163.73</v>
      </c>
      <c r="E138" t="s">
        <v>673</v>
      </c>
      <c r="F138" t="s">
        <v>674</v>
      </c>
    </row>
    <row r="139" spans="1:6" ht="15.75" customHeight="1">
      <c r="A139">
        <v>136</v>
      </c>
      <c r="B139" t="s">
        <v>672</v>
      </c>
      <c r="C139">
        <v>13753.66</v>
      </c>
      <c r="D139">
        <v>11163.73</v>
      </c>
      <c r="E139" t="s">
        <v>673</v>
      </c>
      <c r="F139" t="s">
        <v>674</v>
      </c>
    </row>
    <row r="140" spans="1:6" ht="15.75" customHeight="1">
      <c r="A140">
        <v>137</v>
      </c>
      <c r="B140" t="s">
        <v>672</v>
      </c>
      <c r="C140">
        <v>13753.66</v>
      </c>
      <c r="D140">
        <v>11163.73</v>
      </c>
      <c r="E140" t="s">
        <v>673</v>
      </c>
      <c r="F140" t="s">
        <v>674</v>
      </c>
    </row>
    <row r="141" spans="1:6" ht="15.75" customHeight="1">
      <c r="A141">
        <v>138</v>
      </c>
      <c r="B141" t="s">
        <v>672</v>
      </c>
      <c r="C141">
        <v>14918</v>
      </c>
      <c r="D141">
        <v>12079.39</v>
      </c>
      <c r="E141" t="s">
        <v>673</v>
      </c>
      <c r="F141" t="s">
        <v>674</v>
      </c>
    </row>
    <row r="142" spans="1:6" ht="15.75" customHeight="1">
      <c r="A142">
        <v>139</v>
      </c>
      <c r="B142" t="s">
        <v>672</v>
      </c>
      <c r="C142">
        <v>20450.61</v>
      </c>
      <c r="D142">
        <f>C142-3672.53</f>
        <v>16778.080000000002</v>
      </c>
      <c r="E142" t="s">
        <v>673</v>
      </c>
      <c r="F142" t="s">
        <v>674</v>
      </c>
    </row>
    <row r="143" spans="1:6" ht="15.75" customHeight="1">
      <c r="A143">
        <v>140</v>
      </c>
      <c r="B143" t="s">
        <v>672</v>
      </c>
      <c r="C143">
        <v>22825.52</v>
      </c>
      <c r="D143">
        <f>C143-4179.81</f>
        <v>18645.71</v>
      </c>
      <c r="E143" t="s">
        <v>673</v>
      </c>
      <c r="F143" t="s">
        <v>674</v>
      </c>
    </row>
    <row r="144" spans="1:6" ht="15.75" customHeight="1">
      <c r="A144">
        <v>141</v>
      </c>
      <c r="B144" t="s">
        <v>672</v>
      </c>
      <c r="C144">
        <v>15959.15</v>
      </c>
      <c r="D144">
        <f>C144-2082.03</f>
        <v>13877.119999999999</v>
      </c>
      <c r="E144" t="s">
        <v>673</v>
      </c>
      <c r="F144" t="s">
        <v>674</v>
      </c>
    </row>
    <row r="145" spans="1:6" ht="15.75" customHeight="1">
      <c r="A145">
        <v>142</v>
      </c>
      <c r="B145" t="s">
        <v>672</v>
      </c>
      <c r="C145">
        <v>18718.45</v>
      </c>
      <c r="D145">
        <f>C145-3302.54</f>
        <v>15415.91</v>
      </c>
      <c r="E145" t="s">
        <v>673</v>
      </c>
      <c r="F145" t="s">
        <v>674</v>
      </c>
    </row>
    <row r="146" spans="1:6" ht="15.75" customHeight="1">
      <c r="A146">
        <v>143</v>
      </c>
      <c r="B146" t="s">
        <v>672</v>
      </c>
      <c r="C146">
        <v>6171.59</v>
      </c>
      <c r="D146">
        <f>C146-622.53</f>
        <v>5549.06</v>
      </c>
      <c r="E146" t="s">
        <v>673</v>
      </c>
      <c r="F146" t="s">
        <v>674</v>
      </c>
    </row>
    <row r="147" spans="1:6" ht="15.75" customHeight="1">
      <c r="A147">
        <v>144</v>
      </c>
      <c r="B147" t="s">
        <v>672</v>
      </c>
      <c r="C147">
        <v>18202.89</v>
      </c>
      <c r="D147">
        <f>C147-2736.14</f>
        <v>15466.75</v>
      </c>
      <c r="E147" t="s">
        <v>673</v>
      </c>
      <c r="F147" t="s">
        <v>674</v>
      </c>
    </row>
    <row r="148" spans="1:6" ht="15.75" customHeight="1">
      <c r="A148">
        <v>145</v>
      </c>
      <c r="B148" t="s">
        <v>672</v>
      </c>
      <c r="C148">
        <v>18979.810000000001</v>
      </c>
      <c r="D148">
        <f>C148-3156.39</f>
        <v>15823.420000000002</v>
      </c>
      <c r="E148" t="s">
        <v>673</v>
      </c>
      <c r="F148" t="s">
        <v>674</v>
      </c>
    </row>
    <row r="149" spans="1:6" ht="15.75" customHeight="1">
      <c r="A149">
        <v>146</v>
      </c>
      <c r="B149" t="s">
        <v>672</v>
      </c>
      <c r="C149">
        <v>6383.74</v>
      </c>
      <c r="D149">
        <f>C149-667.85</f>
        <v>5715.8899999999994</v>
      </c>
      <c r="E149" t="s">
        <v>673</v>
      </c>
      <c r="F149" t="s">
        <v>674</v>
      </c>
    </row>
    <row r="150" spans="1:6" ht="15.75" customHeight="1">
      <c r="A150">
        <v>147</v>
      </c>
      <c r="B150" t="s">
        <v>672</v>
      </c>
      <c r="C150">
        <v>18979.810000000001</v>
      </c>
      <c r="D150">
        <f>C150-3156.39</f>
        <v>15823.420000000002</v>
      </c>
      <c r="E150" t="s">
        <v>673</v>
      </c>
      <c r="F150" t="s">
        <v>674</v>
      </c>
    </row>
    <row r="151" spans="1:6" ht="15.75" customHeight="1">
      <c r="A151">
        <v>148</v>
      </c>
      <c r="B151" t="s">
        <v>672</v>
      </c>
      <c r="C151">
        <v>17469.650000000001</v>
      </c>
      <c r="D151">
        <f>C151-2546.88</f>
        <v>14922.77</v>
      </c>
      <c r="E151" t="s">
        <v>673</v>
      </c>
      <c r="F151" t="s">
        <v>674</v>
      </c>
    </row>
    <row r="152" spans="1:6" ht="15.75" customHeight="1">
      <c r="A152">
        <v>149</v>
      </c>
      <c r="B152" t="s">
        <v>672</v>
      </c>
      <c r="C152">
        <v>14639.76</v>
      </c>
      <c r="D152">
        <f>C152-1801.37</f>
        <v>12838.39</v>
      </c>
      <c r="E152" t="s">
        <v>673</v>
      </c>
      <c r="F152" t="s">
        <v>674</v>
      </c>
    </row>
    <row r="153" spans="1:6" ht="15.75" customHeight="1">
      <c r="A153">
        <v>150</v>
      </c>
      <c r="B153" t="s">
        <v>672</v>
      </c>
      <c r="C153">
        <v>13580.92</v>
      </c>
      <c r="D153">
        <f>C153-1651.81</f>
        <v>11929.11</v>
      </c>
      <c r="E153" t="s">
        <v>673</v>
      </c>
      <c r="F153" t="s">
        <v>674</v>
      </c>
    </row>
    <row r="154" spans="1:6" ht="15.75" customHeight="1">
      <c r="A154">
        <v>151</v>
      </c>
      <c r="B154" t="s">
        <v>672</v>
      </c>
      <c r="C154">
        <v>18718.45</v>
      </c>
      <c r="D154">
        <f>C154-3302.54</f>
        <v>15415.91</v>
      </c>
      <c r="E154" t="s">
        <v>673</v>
      </c>
      <c r="F154" t="s">
        <v>674</v>
      </c>
    </row>
    <row r="155" spans="1:6" ht="15.75" customHeight="1">
      <c r="A155">
        <v>152</v>
      </c>
      <c r="B155" t="s">
        <v>672</v>
      </c>
      <c r="C155">
        <v>18114.63</v>
      </c>
      <c r="D155">
        <f>C155-2971.59</f>
        <v>15143.04</v>
      </c>
      <c r="E155" t="s">
        <v>673</v>
      </c>
      <c r="F155" t="s">
        <v>674</v>
      </c>
    </row>
    <row r="156" spans="1:6" ht="15.75" customHeight="1">
      <c r="A156">
        <v>153</v>
      </c>
      <c r="B156" t="s">
        <v>672</v>
      </c>
      <c r="C156">
        <v>5561.29</v>
      </c>
      <c r="D156">
        <f>C156-250.69</f>
        <v>5310.6</v>
      </c>
      <c r="E156" t="s">
        <v>673</v>
      </c>
      <c r="F156" t="s">
        <v>674</v>
      </c>
    </row>
    <row r="157" spans="1:6" ht="15.75" customHeight="1">
      <c r="A157">
        <v>154</v>
      </c>
      <c r="B157" t="s">
        <v>672</v>
      </c>
      <c r="C157">
        <v>20450.61</v>
      </c>
      <c r="D157">
        <f>C157-3672.53</f>
        <v>16778.080000000002</v>
      </c>
      <c r="E157" t="s">
        <v>673</v>
      </c>
      <c r="F157" t="s">
        <v>674</v>
      </c>
    </row>
    <row r="158" spans="1:6" ht="15.75" customHeight="1">
      <c r="A158">
        <v>155</v>
      </c>
      <c r="B158" t="s">
        <v>672</v>
      </c>
      <c r="C158">
        <v>12910.49</v>
      </c>
      <c r="D158">
        <f>C158-1274.93</f>
        <v>11635.56</v>
      </c>
      <c r="E158" t="s">
        <v>673</v>
      </c>
      <c r="F158" t="s">
        <v>674</v>
      </c>
    </row>
    <row r="159" spans="1:6" ht="15.75" customHeight="1">
      <c r="A159">
        <v>156</v>
      </c>
      <c r="B159" t="s">
        <v>672</v>
      </c>
      <c r="C159">
        <v>10674.34</v>
      </c>
      <c r="D159">
        <f>C159-806.99</f>
        <v>9867.35</v>
      </c>
      <c r="E159" t="s">
        <v>673</v>
      </c>
      <c r="F159" t="s">
        <v>674</v>
      </c>
    </row>
    <row r="160" spans="1:6" ht="15.75" customHeight="1">
      <c r="A160">
        <v>157</v>
      </c>
      <c r="B160" t="s">
        <v>672</v>
      </c>
      <c r="C160">
        <v>10674.34</v>
      </c>
      <c r="D160">
        <f>C160-806.99</f>
        <v>9867.35</v>
      </c>
      <c r="E160" t="s">
        <v>673</v>
      </c>
      <c r="F160" t="s">
        <v>674</v>
      </c>
    </row>
    <row r="161" spans="1:6" ht="15.75" customHeight="1">
      <c r="A161">
        <v>158</v>
      </c>
      <c r="B161" t="s">
        <v>672</v>
      </c>
      <c r="C161">
        <v>10674.34</v>
      </c>
      <c r="D161">
        <f>C161-806.99</f>
        <v>9867.35</v>
      </c>
      <c r="E161" t="s">
        <v>673</v>
      </c>
      <c r="F161" t="s">
        <v>674</v>
      </c>
    </row>
    <row r="162" spans="1:6" ht="15.75" customHeight="1">
      <c r="A162">
        <v>159</v>
      </c>
      <c r="B162" t="s">
        <v>672</v>
      </c>
      <c r="C162">
        <v>14639.76</v>
      </c>
      <c r="D162">
        <f>C162-1801.37</f>
        <v>12838.39</v>
      </c>
      <c r="E162" t="s">
        <v>673</v>
      </c>
      <c r="F162" t="s">
        <v>674</v>
      </c>
    </row>
    <row r="163" spans="1:6" ht="15.75" customHeight="1">
      <c r="A163">
        <v>160</v>
      </c>
      <c r="B163" t="s">
        <v>672</v>
      </c>
      <c r="C163">
        <v>22165.82</v>
      </c>
      <c r="D163">
        <f>C163-4038.9</f>
        <v>18126.919999999998</v>
      </c>
      <c r="E163" t="s">
        <v>673</v>
      </c>
      <c r="F163" t="s">
        <v>674</v>
      </c>
    </row>
    <row r="164" spans="1:6" ht="15.75" customHeight="1">
      <c r="A164">
        <v>161</v>
      </c>
      <c r="B164" t="s">
        <v>672</v>
      </c>
      <c r="C164">
        <v>5519.91</v>
      </c>
      <c r="D164">
        <f>C164-342.19</f>
        <v>5177.72</v>
      </c>
      <c r="E164" t="s">
        <v>673</v>
      </c>
      <c r="F164" t="s">
        <v>674</v>
      </c>
    </row>
    <row r="165" spans="1:6" ht="15.75" customHeight="1">
      <c r="A165">
        <v>162</v>
      </c>
      <c r="B165" t="s">
        <v>672</v>
      </c>
      <c r="C165">
        <v>4701.7299999999996</v>
      </c>
      <c r="D165">
        <f>C165-157.17</f>
        <v>4544.5599999999995</v>
      </c>
      <c r="E165" t="s">
        <v>673</v>
      </c>
      <c r="F165" t="s">
        <v>674</v>
      </c>
    </row>
    <row r="166" spans="1:6" ht="15.75" customHeight="1">
      <c r="A166">
        <v>163</v>
      </c>
      <c r="B166" t="s">
        <v>672</v>
      </c>
      <c r="C166">
        <v>14639.76</v>
      </c>
      <c r="D166">
        <f>C166-1801.37</f>
        <v>12838.39</v>
      </c>
      <c r="E166" t="s">
        <v>673</v>
      </c>
      <c r="F166" t="s">
        <v>674</v>
      </c>
    </row>
    <row r="167" spans="1:6" ht="15.75" customHeight="1"/>
    <row r="168" spans="1:6" ht="15.75" customHeight="1"/>
    <row r="169" spans="1:6" ht="15.75" customHeight="1"/>
    <row r="170" spans="1:6" ht="15.75" customHeight="1"/>
    <row r="171" spans="1:6" ht="15.75" customHeight="1"/>
    <row r="172" spans="1:6" ht="15.75" customHeight="1"/>
    <row r="173" spans="1:6" ht="15.75" customHeight="1"/>
    <row r="174" spans="1:6" ht="15.75" customHeight="1"/>
    <row r="175" spans="1:6" ht="15.75" customHeight="1"/>
    <row r="176" spans="1: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72" workbookViewId="0">
      <selection activeCell="A142" sqref="A142"/>
    </sheetView>
  </sheetViews>
  <sheetFormatPr baseColWidth="10" defaultColWidth="14.44140625" defaultRowHeight="15" customHeight="1"/>
  <cols>
    <col min="1" max="1" width="5.6640625" customWidth="1"/>
    <col min="2" max="2" width="30.44140625" customWidth="1"/>
    <col min="3" max="3" width="28.5546875" customWidth="1"/>
    <col min="4" max="4" width="27.5546875" customWidth="1"/>
    <col min="5" max="5" width="32.88671875" customWidth="1"/>
    <col min="6" max="6" width="28.554687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584</v>
      </c>
      <c r="C2" s="4" t="s">
        <v>585</v>
      </c>
      <c r="D2" s="4" t="s">
        <v>586</v>
      </c>
      <c r="E2" s="4" t="s">
        <v>587</v>
      </c>
      <c r="F2" s="4" t="s">
        <v>588</v>
      </c>
    </row>
    <row r="3" spans="1:6" ht="14.4">
      <c r="A3" s="14" t="s">
        <v>544</v>
      </c>
      <c r="B3" s="14" t="s">
        <v>589</v>
      </c>
      <c r="C3" s="14" t="s">
        <v>590</v>
      </c>
      <c r="D3" s="14" t="s">
        <v>591</v>
      </c>
      <c r="E3" s="14" t="s">
        <v>592</v>
      </c>
      <c r="F3" s="14" t="s">
        <v>593</v>
      </c>
    </row>
    <row r="4" spans="1:6" ht="15" customHeight="1">
      <c r="A4">
        <v>1</v>
      </c>
      <c r="B4" t="s">
        <v>675</v>
      </c>
      <c r="C4">
        <v>8313.68</v>
      </c>
      <c r="D4">
        <f>C4-1949.45</f>
        <v>6364.2300000000005</v>
      </c>
      <c r="E4" t="s">
        <v>673</v>
      </c>
      <c r="F4" t="s">
        <v>676</v>
      </c>
    </row>
    <row r="5" spans="1:6" ht="15" customHeight="1">
      <c r="A5">
        <v>2</v>
      </c>
      <c r="B5" t="s">
        <v>675</v>
      </c>
      <c r="C5">
        <v>5607.91</v>
      </c>
      <c r="D5">
        <f>C5-1023.96</f>
        <v>4583.95</v>
      </c>
      <c r="E5" t="s">
        <v>673</v>
      </c>
      <c r="F5" t="s">
        <v>676</v>
      </c>
    </row>
    <row r="6" spans="1:6" ht="15" customHeight="1">
      <c r="A6">
        <v>3</v>
      </c>
      <c r="B6" t="s">
        <v>675</v>
      </c>
      <c r="C6">
        <v>4086.36</v>
      </c>
      <c r="D6">
        <f>C6-855.04</f>
        <v>3231.32</v>
      </c>
      <c r="E6" t="s">
        <v>673</v>
      </c>
      <c r="F6" t="s">
        <v>676</v>
      </c>
    </row>
    <row r="7" spans="1:6" ht="15" customHeight="1">
      <c r="A7">
        <v>4</v>
      </c>
      <c r="B7" t="s">
        <v>675</v>
      </c>
      <c r="C7">
        <v>2406.5300000000002</v>
      </c>
      <c r="D7">
        <f>C7-376.11</f>
        <v>2030.42</v>
      </c>
      <c r="E7" t="s">
        <v>673</v>
      </c>
      <c r="F7" t="s">
        <v>676</v>
      </c>
    </row>
    <row r="8" spans="1:6" ht="15" customHeight="1">
      <c r="A8">
        <v>5</v>
      </c>
      <c r="B8" t="s">
        <v>675</v>
      </c>
      <c r="C8">
        <v>4086.36</v>
      </c>
      <c r="D8">
        <f>C8-855.04</f>
        <v>3231.32</v>
      </c>
      <c r="E8" t="s">
        <v>673</v>
      </c>
      <c r="F8" t="s">
        <v>676</v>
      </c>
    </row>
    <row r="9" spans="1:6" ht="15" customHeight="1">
      <c r="A9">
        <v>6</v>
      </c>
      <c r="B9" t="s">
        <v>675</v>
      </c>
      <c r="C9">
        <v>0</v>
      </c>
      <c r="D9">
        <v>0</v>
      </c>
      <c r="E9" t="s">
        <v>673</v>
      </c>
      <c r="F9" t="s">
        <v>676</v>
      </c>
    </row>
    <row r="10" spans="1:6" ht="15" customHeight="1">
      <c r="A10">
        <v>7</v>
      </c>
      <c r="B10" t="s">
        <v>675</v>
      </c>
      <c r="C10">
        <v>2406.5300000000002</v>
      </c>
      <c r="D10">
        <f>C10-376.11</f>
        <v>2030.42</v>
      </c>
      <c r="E10" t="s">
        <v>673</v>
      </c>
      <c r="F10" t="s">
        <v>676</v>
      </c>
    </row>
    <row r="11" spans="1:6" ht="15" customHeight="1">
      <c r="A11">
        <v>8</v>
      </c>
      <c r="B11" t="s">
        <v>675</v>
      </c>
      <c r="C11">
        <v>2406.5300000000002</v>
      </c>
      <c r="D11">
        <f>C11-376.11</f>
        <v>2030.42</v>
      </c>
      <c r="E11" t="s">
        <v>673</v>
      </c>
      <c r="F11" t="s">
        <v>676</v>
      </c>
    </row>
    <row r="12" spans="1:6" ht="15" customHeight="1">
      <c r="A12">
        <v>9</v>
      </c>
      <c r="B12" t="s">
        <v>675</v>
      </c>
      <c r="C12">
        <v>0</v>
      </c>
      <c r="D12">
        <v>0</v>
      </c>
      <c r="E12" t="s">
        <v>673</v>
      </c>
      <c r="F12" t="s">
        <v>676</v>
      </c>
    </row>
    <row r="13" spans="1:6" ht="15" customHeight="1">
      <c r="A13">
        <v>10</v>
      </c>
      <c r="B13" t="s">
        <v>675</v>
      </c>
      <c r="C13">
        <v>2406.5300000000002</v>
      </c>
      <c r="D13">
        <f t="shared" ref="D13:D17" si="0">C13-376.11</f>
        <v>2030.42</v>
      </c>
      <c r="E13" t="s">
        <v>673</v>
      </c>
      <c r="F13" t="s">
        <v>676</v>
      </c>
    </row>
    <row r="14" spans="1:6" ht="15" customHeight="1">
      <c r="A14">
        <v>11</v>
      </c>
      <c r="B14" t="s">
        <v>675</v>
      </c>
      <c r="C14">
        <v>2406.5300000000002</v>
      </c>
      <c r="D14">
        <f t="shared" si="0"/>
        <v>2030.42</v>
      </c>
      <c r="E14" t="s">
        <v>673</v>
      </c>
      <c r="F14" t="s">
        <v>676</v>
      </c>
    </row>
    <row r="15" spans="1:6" ht="15" customHeight="1">
      <c r="A15">
        <v>12</v>
      </c>
      <c r="B15" t="s">
        <v>675</v>
      </c>
      <c r="C15">
        <v>2406.5300000000002</v>
      </c>
      <c r="D15">
        <f t="shared" si="0"/>
        <v>2030.42</v>
      </c>
      <c r="E15" t="s">
        <v>673</v>
      </c>
      <c r="F15" t="s">
        <v>676</v>
      </c>
    </row>
    <row r="16" spans="1:6" ht="15" customHeight="1">
      <c r="A16">
        <v>13</v>
      </c>
      <c r="B16" t="s">
        <v>675</v>
      </c>
      <c r="C16">
        <v>2406.5300000000002</v>
      </c>
      <c r="D16">
        <f t="shared" si="0"/>
        <v>2030.42</v>
      </c>
      <c r="E16" t="s">
        <v>673</v>
      </c>
      <c r="F16" t="s">
        <v>676</v>
      </c>
    </row>
    <row r="17" spans="1:6" ht="15" customHeight="1">
      <c r="A17">
        <v>14</v>
      </c>
      <c r="B17" t="s">
        <v>675</v>
      </c>
      <c r="C17">
        <v>2406.5300000000002</v>
      </c>
      <c r="D17">
        <f t="shared" si="0"/>
        <v>2030.42</v>
      </c>
      <c r="E17" t="s">
        <v>673</v>
      </c>
      <c r="F17" t="s">
        <v>676</v>
      </c>
    </row>
    <row r="18" spans="1:6" ht="15" customHeight="1">
      <c r="A18">
        <v>15</v>
      </c>
      <c r="B18" t="s">
        <v>675</v>
      </c>
      <c r="C18">
        <v>2406.5300000000002</v>
      </c>
      <c r="D18">
        <f>C18-376.11</f>
        <v>2030.42</v>
      </c>
      <c r="E18" t="s">
        <v>673</v>
      </c>
      <c r="F18" t="s">
        <v>676</v>
      </c>
    </row>
    <row r="19" spans="1:6" ht="15" customHeight="1">
      <c r="A19">
        <v>16</v>
      </c>
      <c r="B19" t="s">
        <v>675</v>
      </c>
      <c r="C19">
        <v>4086.36</v>
      </c>
      <c r="D19">
        <f>C19-855.04</f>
        <v>3231.32</v>
      </c>
      <c r="E19" t="s">
        <v>673</v>
      </c>
      <c r="F19" t="s">
        <v>676</v>
      </c>
    </row>
    <row r="20" spans="1:6" ht="15" customHeight="1">
      <c r="A20">
        <v>17</v>
      </c>
      <c r="B20" t="s">
        <v>675</v>
      </c>
      <c r="C20">
        <v>3044.4</v>
      </c>
      <c r="D20">
        <f>C20-533.71</f>
        <v>2510.69</v>
      </c>
      <c r="E20" t="s">
        <v>673</v>
      </c>
      <c r="F20" t="s">
        <v>676</v>
      </c>
    </row>
    <row r="21" spans="1:6" ht="15.75" customHeight="1">
      <c r="A21">
        <v>18</v>
      </c>
      <c r="B21" t="s">
        <v>675</v>
      </c>
      <c r="C21">
        <v>2406.5300000000002</v>
      </c>
      <c r="D21">
        <f>C21-376.11</f>
        <v>2030.42</v>
      </c>
      <c r="E21" t="s">
        <v>673</v>
      </c>
      <c r="F21" t="s">
        <v>676</v>
      </c>
    </row>
    <row r="22" spans="1:6" ht="15.75" customHeight="1">
      <c r="A22">
        <v>19</v>
      </c>
      <c r="B22" t="s">
        <v>675</v>
      </c>
      <c r="C22">
        <v>0</v>
      </c>
      <c r="D22">
        <v>0</v>
      </c>
      <c r="E22" t="s">
        <v>673</v>
      </c>
      <c r="F22" t="s">
        <v>676</v>
      </c>
    </row>
    <row r="23" spans="1:6" ht="15.75" customHeight="1">
      <c r="A23">
        <v>20</v>
      </c>
      <c r="B23" t="s">
        <v>675</v>
      </c>
      <c r="C23">
        <v>2406.5300000000002</v>
      </c>
      <c r="D23">
        <f>C23-254.76</f>
        <v>2151.7700000000004</v>
      </c>
      <c r="E23" t="s">
        <v>673</v>
      </c>
      <c r="F23" t="s">
        <v>676</v>
      </c>
    </row>
    <row r="24" spans="1:6" ht="15.75" customHeight="1">
      <c r="A24">
        <v>21</v>
      </c>
      <c r="B24" t="s">
        <v>675</v>
      </c>
      <c r="C24">
        <v>3044.4</v>
      </c>
      <c r="D24">
        <f>C24-533.71</f>
        <v>2510.69</v>
      </c>
      <c r="E24" t="s">
        <v>673</v>
      </c>
      <c r="F24" t="s">
        <v>676</v>
      </c>
    </row>
    <row r="25" spans="1:6" ht="15.75" customHeight="1">
      <c r="A25">
        <v>22</v>
      </c>
      <c r="B25" t="s">
        <v>675</v>
      </c>
      <c r="C25">
        <v>2046.53</v>
      </c>
      <c r="D25">
        <f>C25-376.11</f>
        <v>1670.42</v>
      </c>
      <c r="E25" t="s">
        <v>673</v>
      </c>
      <c r="F25" t="s">
        <v>676</v>
      </c>
    </row>
    <row r="26" spans="1:6" ht="15.75" customHeight="1">
      <c r="A26">
        <v>23</v>
      </c>
      <c r="B26" t="s">
        <v>675</v>
      </c>
      <c r="C26">
        <v>4086.36</v>
      </c>
      <c r="D26">
        <f>C26-855.04</f>
        <v>3231.32</v>
      </c>
      <c r="E26" t="s">
        <v>673</v>
      </c>
      <c r="F26" t="s">
        <v>676</v>
      </c>
    </row>
    <row r="27" spans="1:6" ht="15.75" customHeight="1">
      <c r="A27">
        <v>24</v>
      </c>
      <c r="B27" t="s">
        <v>675</v>
      </c>
      <c r="C27">
        <v>2406.5300000000002</v>
      </c>
      <c r="D27">
        <f t="shared" ref="D27" si="1">C27-376.11</f>
        <v>2030.42</v>
      </c>
      <c r="E27" t="s">
        <v>673</v>
      </c>
      <c r="F27" t="s">
        <v>676</v>
      </c>
    </row>
    <row r="28" spans="1:6" ht="15.75" customHeight="1">
      <c r="A28">
        <v>25</v>
      </c>
      <c r="B28" t="s">
        <v>675</v>
      </c>
      <c r="C28">
        <v>0</v>
      </c>
      <c r="D28">
        <v>0</v>
      </c>
      <c r="E28" t="s">
        <v>673</v>
      </c>
      <c r="F28" t="s">
        <v>676</v>
      </c>
    </row>
    <row r="29" spans="1:6" ht="15.75" customHeight="1">
      <c r="A29">
        <v>26</v>
      </c>
      <c r="B29" t="s">
        <v>675</v>
      </c>
      <c r="C29">
        <v>4086.36</v>
      </c>
      <c r="D29">
        <f>C29-855.04</f>
        <v>3231.32</v>
      </c>
      <c r="E29" t="s">
        <v>673</v>
      </c>
      <c r="F29" t="s">
        <v>676</v>
      </c>
    </row>
    <row r="30" spans="1:6" ht="15.75" customHeight="1">
      <c r="A30">
        <v>27</v>
      </c>
      <c r="B30" t="s">
        <v>675</v>
      </c>
      <c r="C30">
        <v>3044.4</v>
      </c>
      <c r="D30">
        <f>C30-399.59</f>
        <v>2644.81</v>
      </c>
      <c r="E30" t="s">
        <v>673</v>
      </c>
      <c r="F30" t="s">
        <v>676</v>
      </c>
    </row>
    <row r="31" spans="1:6" ht="15.75" customHeight="1">
      <c r="A31">
        <v>28</v>
      </c>
      <c r="B31" t="s">
        <v>675</v>
      </c>
      <c r="C31">
        <v>2406.5300000000002</v>
      </c>
      <c r="D31">
        <f t="shared" ref="D31:D32" si="2">C31-376.11</f>
        <v>2030.42</v>
      </c>
      <c r="E31" t="s">
        <v>673</v>
      </c>
      <c r="F31" t="s">
        <v>676</v>
      </c>
    </row>
    <row r="32" spans="1:6" ht="15.75" customHeight="1">
      <c r="A32">
        <v>29</v>
      </c>
      <c r="B32" t="s">
        <v>675</v>
      </c>
      <c r="C32">
        <v>2406.5300000000002</v>
      </c>
      <c r="D32">
        <f t="shared" si="2"/>
        <v>2030.42</v>
      </c>
      <c r="E32" t="s">
        <v>673</v>
      </c>
      <c r="F32" t="s">
        <v>676</v>
      </c>
    </row>
    <row r="33" spans="1:6" ht="15.75" customHeight="1">
      <c r="A33">
        <v>30</v>
      </c>
      <c r="B33" t="s">
        <v>675</v>
      </c>
      <c r="C33">
        <v>4086.36</v>
      </c>
      <c r="D33">
        <f>C33-698.89</f>
        <v>3387.4700000000003</v>
      </c>
      <c r="E33" t="s">
        <v>673</v>
      </c>
      <c r="F33" t="s">
        <v>676</v>
      </c>
    </row>
    <row r="34" spans="1:6" ht="15.75" customHeight="1">
      <c r="A34">
        <v>31</v>
      </c>
      <c r="B34" t="s">
        <v>675</v>
      </c>
      <c r="C34">
        <v>3044.4</v>
      </c>
      <c r="D34">
        <f>C34-399.59</f>
        <v>2644.81</v>
      </c>
      <c r="E34" t="s">
        <v>673</v>
      </c>
      <c r="F34" t="s">
        <v>676</v>
      </c>
    </row>
    <row r="35" spans="1:6" ht="15.75" customHeight="1">
      <c r="A35">
        <v>32</v>
      </c>
      <c r="B35" t="s">
        <v>675</v>
      </c>
      <c r="C35">
        <v>2406.5300000000002</v>
      </c>
      <c r="D35">
        <f t="shared" ref="D35" si="3">C35-376.11</f>
        <v>2030.42</v>
      </c>
      <c r="E35" t="s">
        <v>673</v>
      </c>
      <c r="F35" t="s">
        <v>676</v>
      </c>
    </row>
    <row r="36" spans="1:6" ht="15.75" customHeight="1">
      <c r="A36">
        <v>33</v>
      </c>
      <c r="B36" t="s">
        <v>675</v>
      </c>
      <c r="C36">
        <v>3044.4</v>
      </c>
      <c r="D36">
        <f>C36-533.71</f>
        <v>2510.69</v>
      </c>
      <c r="E36" t="s">
        <v>673</v>
      </c>
      <c r="F36" t="s">
        <v>676</v>
      </c>
    </row>
    <row r="37" spans="1:6" ht="15.75" customHeight="1">
      <c r="A37">
        <v>34</v>
      </c>
      <c r="B37" t="s">
        <v>675</v>
      </c>
      <c r="C37">
        <v>0</v>
      </c>
      <c r="D37">
        <v>0</v>
      </c>
      <c r="E37" t="s">
        <v>673</v>
      </c>
      <c r="F37" t="s">
        <v>676</v>
      </c>
    </row>
    <row r="38" spans="1:6" ht="15.75" customHeight="1">
      <c r="A38">
        <v>35</v>
      </c>
      <c r="B38" t="s">
        <v>675</v>
      </c>
      <c r="C38">
        <v>0</v>
      </c>
      <c r="D38">
        <v>0</v>
      </c>
      <c r="E38" t="s">
        <v>673</v>
      </c>
      <c r="F38" t="s">
        <v>676</v>
      </c>
    </row>
    <row r="39" spans="1:6" ht="15.75" customHeight="1">
      <c r="A39">
        <v>36</v>
      </c>
      <c r="B39" t="s">
        <v>675</v>
      </c>
      <c r="C39">
        <v>2406.5300000000002</v>
      </c>
      <c r="D39">
        <f t="shared" ref="D39" si="4">C39-376.11</f>
        <v>2030.42</v>
      </c>
      <c r="E39" t="s">
        <v>673</v>
      </c>
      <c r="F39" t="s">
        <v>676</v>
      </c>
    </row>
    <row r="40" spans="1:6" ht="15.75" customHeight="1">
      <c r="A40">
        <v>37</v>
      </c>
      <c r="B40" t="s">
        <v>675</v>
      </c>
      <c r="C40">
        <v>0</v>
      </c>
      <c r="D40">
        <v>0</v>
      </c>
      <c r="E40" t="s">
        <v>673</v>
      </c>
      <c r="F40" t="s">
        <v>676</v>
      </c>
    </row>
    <row r="41" spans="1:6" ht="15.75" customHeight="1">
      <c r="A41">
        <v>38</v>
      </c>
      <c r="B41" t="s">
        <v>675</v>
      </c>
      <c r="C41">
        <v>0</v>
      </c>
      <c r="D41">
        <v>0</v>
      </c>
      <c r="E41" t="s">
        <v>673</v>
      </c>
      <c r="F41" t="s">
        <v>676</v>
      </c>
    </row>
    <row r="42" spans="1:6" ht="15.75" customHeight="1">
      <c r="A42">
        <v>39</v>
      </c>
      <c r="B42" t="s">
        <v>675</v>
      </c>
      <c r="C42">
        <v>4086.36</v>
      </c>
      <c r="D42">
        <f>C42-855.04</f>
        <v>3231.32</v>
      </c>
      <c r="E42" t="s">
        <v>673</v>
      </c>
      <c r="F42" t="s">
        <v>676</v>
      </c>
    </row>
    <row r="43" spans="1:6" ht="15.75" customHeight="1">
      <c r="A43">
        <v>40</v>
      </c>
      <c r="B43" t="s">
        <v>675</v>
      </c>
      <c r="C43">
        <v>2406.5300000000002</v>
      </c>
      <c r="D43">
        <f t="shared" ref="D43:D45" si="5">C43-376.11</f>
        <v>2030.42</v>
      </c>
      <c r="E43" t="s">
        <v>673</v>
      </c>
      <c r="F43" t="s">
        <v>676</v>
      </c>
    </row>
    <row r="44" spans="1:6" ht="15.75" customHeight="1">
      <c r="A44">
        <v>41</v>
      </c>
      <c r="B44" t="s">
        <v>675</v>
      </c>
      <c r="C44">
        <v>2406.5300000000002</v>
      </c>
      <c r="D44">
        <f t="shared" si="5"/>
        <v>2030.42</v>
      </c>
      <c r="E44" t="s">
        <v>673</v>
      </c>
      <c r="F44" t="s">
        <v>676</v>
      </c>
    </row>
    <row r="45" spans="1:6" ht="15.75" customHeight="1">
      <c r="A45">
        <v>42</v>
      </c>
      <c r="B45" t="s">
        <v>675</v>
      </c>
      <c r="C45">
        <v>2406.5300000000002</v>
      </c>
      <c r="D45">
        <f t="shared" si="5"/>
        <v>2030.42</v>
      </c>
      <c r="E45" t="s">
        <v>673</v>
      </c>
      <c r="F45" t="s">
        <v>676</v>
      </c>
    </row>
    <row r="46" spans="1:6" ht="15.75" customHeight="1">
      <c r="A46">
        <v>43</v>
      </c>
      <c r="B46" t="s">
        <v>675</v>
      </c>
      <c r="C46">
        <v>0</v>
      </c>
      <c r="D46">
        <v>0</v>
      </c>
      <c r="E46" t="s">
        <v>673</v>
      </c>
      <c r="F46" t="s">
        <v>676</v>
      </c>
    </row>
    <row r="47" spans="1:6" ht="15.75" customHeight="1">
      <c r="A47">
        <v>44</v>
      </c>
      <c r="B47" t="s">
        <v>675</v>
      </c>
      <c r="C47">
        <v>2346.2800000000002</v>
      </c>
      <c r="D47">
        <v>2174.36</v>
      </c>
      <c r="E47" t="s">
        <v>673</v>
      </c>
      <c r="F47" t="s">
        <v>676</v>
      </c>
    </row>
    <row r="48" spans="1:6" ht="15.75" customHeight="1">
      <c r="A48">
        <v>45</v>
      </c>
      <c r="B48" t="s">
        <v>675</v>
      </c>
      <c r="C48">
        <v>2346.2800000000002</v>
      </c>
      <c r="D48">
        <v>2019.05</v>
      </c>
      <c r="E48" t="s">
        <v>673</v>
      </c>
      <c r="F48" t="s">
        <v>676</v>
      </c>
    </row>
    <row r="49" spans="1:6" ht="15.75" customHeight="1">
      <c r="A49">
        <v>46</v>
      </c>
      <c r="B49" t="s">
        <v>675</v>
      </c>
      <c r="C49">
        <v>2996.33</v>
      </c>
      <c r="D49">
        <v>2530.2800000000002</v>
      </c>
      <c r="E49" t="s">
        <v>673</v>
      </c>
      <c r="F49" t="s">
        <v>676</v>
      </c>
    </row>
    <row r="50" spans="1:6" ht="15.75" customHeight="1">
      <c r="A50">
        <v>47</v>
      </c>
      <c r="B50" t="s">
        <v>675</v>
      </c>
      <c r="C50">
        <v>2805.92</v>
      </c>
      <c r="D50">
        <v>2380.5700000000002</v>
      </c>
      <c r="E50" t="s">
        <v>673</v>
      </c>
      <c r="F50" t="s">
        <v>676</v>
      </c>
    </row>
    <row r="51" spans="1:6" ht="15.75" customHeight="1">
      <c r="A51">
        <v>48</v>
      </c>
      <c r="B51" t="s">
        <v>675</v>
      </c>
      <c r="C51">
        <v>2346.2800000000002</v>
      </c>
      <c r="D51">
        <v>2174.36</v>
      </c>
      <c r="E51" t="s">
        <v>673</v>
      </c>
      <c r="F51" t="s">
        <v>676</v>
      </c>
    </row>
    <row r="52" spans="1:6" ht="15.75" customHeight="1">
      <c r="A52">
        <v>49</v>
      </c>
      <c r="B52" t="s">
        <v>675</v>
      </c>
      <c r="C52">
        <v>3072.94</v>
      </c>
      <c r="D52">
        <v>2590.52</v>
      </c>
      <c r="E52" t="s">
        <v>673</v>
      </c>
      <c r="F52" t="s">
        <v>676</v>
      </c>
    </row>
    <row r="53" spans="1:6" ht="15.75" customHeight="1">
      <c r="A53">
        <v>50</v>
      </c>
      <c r="B53" t="s">
        <v>675</v>
      </c>
      <c r="C53">
        <v>2422.89</v>
      </c>
      <c r="D53">
        <v>2079.2800000000002</v>
      </c>
      <c r="E53" t="s">
        <v>673</v>
      </c>
      <c r="F53" t="s">
        <v>676</v>
      </c>
    </row>
    <row r="54" spans="1:6" ht="15.75" customHeight="1">
      <c r="A54">
        <v>51</v>
      </c>
      <c r="B54" t="s">
        <v>675</v>
      </c>
      <c r="C54">
        <v>2919.73</v>
      </c>
      <c r="D54">
        <v>2469.94</v>
      </c>
      <c r="E54" t="s">
        <v>673</v>
      </c>
      <c r="F54" t="s">
        <v>676</v>
      </c>
    </row>
    <row r="55" spans="1:6" ht="15.75" customHeight="1">
      <c r="A55">
        <v>52</v>
      </c>
      <c r="B55" t="s">
        <v>675</v>
      </c>
      <c r="C55">
        <v>2499.5</v>
      </c>
      <c r="D55">
        <v>2139.52</v>
      </c>
      <c r="E55" t="s">
        <v>673</v>
      </c>
      <c r="F55" t="s">
        <v>676</v>
      </c>
    </row>
    <row r="56" spans="1:6" ht="15.75" customHeight="1">
      <c r="A56">
        <v>53</v>
      </c>
      <c r="B56" t="s">
        <v>675</v>
      </c>
      <c r="C56">
        <v>2499.5</v>
      </c>
      <c r="D56">
        <v>2139.52</v>
      </c>
      <c r="E56" t="s">
        <v>673</v>
      </c>
      <c r="F56" t="s">
        <v>676</v>
      </c>
    </row>
    <row r="57" spans="1:6" ht="15.75" customHeight="1">
      <c r="A57">
        <v>54</v>
      </c>
      <c r="B57" t="s">
        <v>675</v>
      </c>
      <c r="C57">
        <v>3173.39</v>
      </c>
      <c r="D57">
        <v>2669.54</v>
      </c>
      <c r="E57" t="s">
        <v>673</v>
      </c>
      <c r="F57" t="s">
        <v>676</v>
      </c>
    </row>
    <row r="58" spans="1:6" ht="15.75" customHeight="1">
      <c r="A58">
        <v>55</v>
      </c>
      <c r="B58" t="s">
        <v>675</v>
      </c>
      <c r="C58">
        <v>3173.39</v>
      </c>
      <c r="D58">
        <v>2669.54</v>
      </c>
      <c r="E58" t="s">
        <v>673</v>
      </c>
      <c r="F58" t="s">
        <v>676</v>
      </c>
    </row>
    <row r="59" spans="1:6" ht="15.75" customHeight="1">
      <c r="A59">
        <v>56</v>
      </c>
      <c r="B59" t="s">
        <v>675</v>
      </c>
      <c r="C59">
        <v>2996.33</v>
      </c>
      <c r="D59">
        <v>2530.2800000000002</v>
      </c>
      <c r="E59" t="s">
        <v>673</v>
      </c>
      <c r="F59" t="s">
        <v>676</v>
      </c>
    </row>
    <row r="60" spans="1:6" ht="15.75" customHeight="1">
      <c r="A60">
        <v>57</v>
      </c>
      <c r="B60" t="s">
        <v>675</v>
      </c>
      <c r="C60">
        <v>3173.39</v>
      </c>
      <c r="D60">
        <v>2669.54</v>
      </c>
      <c r="E60" t="s">
        <v>673</v>
      </c>
      <c r="F60" t="s">
        <v>676</v>
      </c>
    </row>
    <row r="61" spans="1:6" ht="15.75" customHeight="1">
      <c r="A61">
        <v>58</v>
      </c>
      <c r="B61" t="s">
        <v>675</v>
      </c>
      <c r="C61">
        <v>2346.2800000000002</v>
      </c>
      <c r="D61">
        <v>2174.36</v>
      </c>
      <c r="E61" t="s">
        <v>673</v>
      </c>
      <c r="F61" t="s">
        <v>676</v>
      </c>
    </row>
    <row r="62" spans="1:6" ht="15.75" customHeight="1">
      <c r="A62">
        <v>59</v>
      </c>
      <c r="B62" t="s">
        <v>675</v>
      </c>
      <c r="C62">
        <v>2346.2800000000002</v>
      </c>
      <c r="D62">
        <v>2019.05</v>
      </c>
      <c r="E62" t="s">
        <v>673</v>
      </c>
      <c r="F62" t="s">
        <v>676</v>
      </c>
    </row>
    <row r="63" spans="1:6" ht="15.75" customHeight="1">
      <c r="A63">
        <v>60</v>
      </c>
      <c r="B63" t="s">
        <v>675</v>
      </c>
      <c r="C63">
        <v>3173.39</v>
      </c>
      <c r="D63">
        <v>2669.54</v>
      </c>
      <c r="E63" t="s">
        <v>673</v>
      </c>
      <c r="F63" t="s">
        <v>676</v>
      </c>
    </row>
    <row r="64" spans="1:6" ht="15.75" customHeight="1">
      <c r="A64">
        <v>61</v>
      </c>
      <c r="B64" t="s">
        <v>675</v>
      </c>
      <c r="C64">
        <v>2805.92</v>
      </c>
      <c r="D64">
        <v>2380.5700000000002</v>
      </c>
      <c r="E64" t="s">
        <v>673</v>
      </c>
      <c r="F64" t="s">
        <v>676</v>
      </c>
    </row>
    <row r="65" spans="1:6" ht="15.75" customHeight="1">
      <c r="A65">
        <v>62</v>
      </c>
      <c r="B65" t="s">
        <v>675</v>
      </c>
      <c r="C65">
        <v>3173.39</v>
      </c>
      <c r="D65">
        <v>2669.54</v>
      </c>
      <c r="E65" t="s">
        <v>673</v>
      </c>
      <c r="F65" t="s">
        <v>676</v>
      </c>
    </row>
    <row r="66" spans="1:6" ht="15.75" customHeight="1">
      <c r="A66">
        <v>63</v>
      </c>
      <c r="B66" t="s">
        <v>675</v>
      </c>
      <c r="C66">
        <v>3173.39</v>
      </c>
      <c r="D66">
        <v>2669.42</v>
      </c>
      <c r="E66" t="s">
        <v>673</v>
      </c>
      <c r="F66" t="s">
        <v>676</v>
      </c>
    </row>
    <row r="67" spans="1:6" ht="15.75" customHeight="1">
      <c r="A67">
        <v>64</v>
      </c>
      <c r="B67" t="s">
        <v>675</v>
      </c>
      <c r="C67">
        <v>3173.39</v>
      </c>
      <c r="D67">
        <v>2669.54</v>
      </c>
      <c r="E67" t="s">
        <v>673</v>
      </c>
      <c r="F67" t="s">
        <v>676</v>
      </c>
    </row>
    <row r="68" spans="1:6" ht="15.75" customHeight="1">
      <c r="A68">
        <v>65</v>
      </c>
      <c r="B68" t="s">
        <v>675</v>
      </c>
      <c r="C68">
        <v>2996.33</v>
      </c>
      <c r="D68">
        <v>2530.2800000000002</v>
      </c>
      <c r="E68" t="s">
        <v>673</v>
      </c>
      <c r="F68" t="s">
        <v>676</v>
      </c>
    </row>
    <row r="69" spans="1:6" ht="15.75" customHeight="1">
      <c r="A69">
        <v>66</v>
      </c>
      <c r="B69" t="s">
        <v>675</v>
      </c>
      <c r="C69">
        <v>2729.31</v>
      </c>
      <c r="D69">
        <v>2320.21</v>
      </c>
      <c r="E69" t="s">
        <v>673</v>
      </c>
      <c r="F69" t="s">
        <v>676</v>
      </c>
    </row>
    <row r="70" spans="1:6" ht="15.75" customHeight="1">
      <c r="A70">
        <v>67</v>
      </c>
      <c r="B70" t="s">
        <v>675</v>
      </c>
      <c r="C70">
        <v>2422.89</v>
      </c>
      <c r="D70">
        <v>2079.2800000000002</v>
      </c>
      <c r="E70" t="s">
        <v>673</v>
      </c>
      <c r="F70" t="s">
        <v>676</v>
      </c>
    </row>
    <row r="71" spans="1:6" ht="15.75" customHeight="1">
      <c r="A71">
        <v>68</v>
      </c>
      <c r="B71" t="s">
        <v>675</v>
      </c>
      <c r="C71">
        <v>3173.39</v>
      </c>
      <c r="D71">
        <v>2669.54</v>
      </c>
      <c r="E71" t="s">
        <v>673</v>
      </c>
      <c r="F71" t="s">
        <v>676</v>
      </c>
    </row>
    <row r="72" spans="1:6" ht="15.75" customHeight="1">
      <c r="A72">
        <v>69</v>
      </c>
      <c r="B72" t="s">
        <v>675</v>
      </c>
      <c r="C72">
        <v>2805.92</v>
      </c>
      <c r="D72">
        <v>2380.5700000000002</v>
      </c>
      <c r="E72" t="s">
        <v>673</v>
      </c>
      <c r="F72" t="s">
        <v>676</v>
      </c>
    </row>
    <row r="73" spans="1:6" ht="15.75" customHeight="1">
      <c r="A73">
        <v>70</v>
      </c>
      <c r="B73" t="s">
        <v>675</v>
      </c>
      <c r="C73">
        <v>2346.2800000000002</v>
      </c>
      <c r="D73">
        <v>2174.36</v>
      </c>
      <c r="E73" t="s">
        <v>673</v>
      </c>
      <c r="F73" t="s">
        <v>676</v>
      </c>
    </row>
    <row r="74" spans="1:6" ht="15.75" customHeight="1">
      <c r="A74">
        <v>71</v>
      </c>
      <c r="B74" t="s">
        <v>675</v>
      </c>
      <c r="C74">
        <v>2499.5</v>
      </c>
      <c r="D74">
        <v>2139.52</v>
      </c>
      <c r="E74" t="s">
        <v>673</v>
      </c>
      <c r="F74" t="s">
        <v>676</v>
      </c>
    </row>
    <row r="75" spans="1:6" ht="15.75" customHeight="1">
      <c r="A75">
        <v>72</v>
      </c>
      <c r="B75" t="s">
        <v>675</v>
      </c>
      <c r="C75">
        <v>3173.39</v>
      </c>
      <c r="D75">
        <v>2669.54</v>
      </c>
      <c r="E75" t="s">
        <v>673</v>
      </c>
      <c r="F75" t="s">
        <v>676</v>
      </c>
    </row>
    <row r="76" spans="1:6" ht="15.75" customHeight="1">
      <c r="A76">
        <v>73</v>
      </c>
      <c r="B76" t="s">
        <v>675</v>
      </c>
      <c r="C76">
        <v>2346.2800000000002</v>
      </c>
      <c r="D76">
        <v>2174.36</v>
      </c>
      <c r="E76" t="s">
        <v>673</v>
      </c>
      <c r="F76" t="s">
        <v>676</v>
      </c>
    </row>
    <row r="77" spans="1:6" ht="15.75" customHeight="1">
      <c r="A77">
        <v>74</v>
      </c>
      <c r="B77" t="s">
        <v>675</v>
      </c>
      <c r="C77">
        <v>2996.33</v>
      </c>
      <c r="D77">
        <v>2530.2800000000002</v>
      </c>
      <c r="E77" t="s">
        <v>673</v>
      </c>
      <c r="F77" t="s">
        <v>676</v>
      </c>
    </row>
    <row r="78" spans="1:6" ht="15.75" customHeight="1">
      <c r="A78">
        <v>75</v>
      </c>
      <c r="B78" t="s">
        <v>675</v>
      </c>
      <c r="C78">
        <v>3173.39</v>
      </c>
      <c r="D78">
        <v>2669.54</v>
      </c>
      <c r="E78" t="s">
        <v>673</v>
      </c>
      <c r="F78" t="s">
        <v>676</v>
      </c>
    </row>
    <row r="79" spans="1:6" ht="15.75" customHeight="1">
      <c r="A79">
        <v>76</v>
      </c>
      <c r="B79" t="s">
        <v>675</v>
      </c>
      <c r="C79">
        <v>2346.2800000000002</v>
      </c>
      <c r="D79">
        <v>2174.36</v>
      </c>
      <c r="E79" t="s">
        <v>673</v>
      </c>
      <c r="F79" t="s">
        <v>676</v>
      </c>
    </row>
    <row r="80" spans="1:6" ht="15.75" customHeight="1">
      <c r="A80">
        <v>77</v>
      </c>
      <c r="B80" t="s">
        <v>675</v>
      </c>
      <c r="C80">
        <v>3249.99</v>
      </c>
      <c r="D80">
        <v>2729.76</v>
      </c>
      <c r="E80" t="s">
        <v>673</v>
      </c>
      <c r="F80" t="s">
        <v>676</v>
      </c>
    </row>
    <row r="81" spans="1:6" ht="15.75" customHeight="1">
      <c r="A81">
        <v>78</v>
      </c>
      <c r="B81" t="s">
        <v>675</v>
      </c>
      <c r="C81">
        <v>2652.71</v>
      </c>
      <c r="D81">
        <v>2259.98</v>
      </c>
      <c r="E81" t="s">
        <v>673</v>
      </c>
      <c r="F81" t="s">
        <v>676</v>
      </c>
    </row>
    <row r="82" spans="1:6" ht="15.75" customHeight="1">
      <c r="A82">
        <v>79</v>
      </c>
      <c r="B82" t="s">
        <v>675</v>
      </c>
      <c r="C82">
        <v>2996.33</v>
      </c>
      <c r="D82">
        <v>2530.2800000000002</v>
      </c>
      <c r="E82" t="s">
        <v>673</v>
      </c>
      <c r="F82" t="s">
        <v>676</v>
      </c>
    </row>
    <row r="83" spans="1:6" ht="15.75" customHeight="1">
      <c r="A83">
        <v>80</v>
      </c>
      <c r="B83" t="s">
        <v>675</v>
      </c>
      <c r="C83">
        <v>2346.2800000000002</v>
      </c>
      <c r="D83">
        <v>2174.36</v>
      </c>
      <c r="E83" t="s">
        <v>673</v>
      </c>
      <c r="F83" t="s">
        <v>676</v>
      </c>
    </row>
    <row r="84" spans="1:6" ht="15.75" customHeight="1">
      <c r="A84">
        <v>81</v>
      </c>
      <c r="B84" t="s">
        <v>675</v>
      </c>
      <c r="C84">
        <v>2652.71</v>
      </c>
      <c r="D84">
        <v>2259.98</v>
      </c>
      <c r="E84" t="s">
        <v>673</v>
      </c>
      <c r="F84" t="s">
        <v>676</v>
      </c>
    </row>
    <row r="85" spans="1:6" ht="15.75" customHeight="1">
      <c r="A85">
        <v>82</v>
      </c>
      <c r="B85" t="s">
        <v>675</v>
      </c>
      <c r="C85">
        <v>2996.33</v>
      </c>
      <c r="D85">
        <v>2530.2800000000002</v>
      </c>
      <c r="E85" t="s">
        <v>673</v>
      </c>
      <c r="F85" t="s">
        <v>676</v>
      </c>
    </row>
    <row r="86" spans="1:6" ht="15.75" customHeight="1">
      <c r="A86">
        <v>83</v>
      </c>
      <c r="B86" t="s">
        <v>675</v>
      </c>
      <c r="C86">
        <v>2996.33</v>
      </c>
      <c r="D86">
        <v>2530.2800000000002</v>
      </c>
      <c r="E86" t="s">
        <v>673</v>
      </c>
      <c r="F86" t="s">
        <v>676</v>
      </c>
    </row>
    <row r="87" spans="1:6" ht="15.75" customHeight="1">
      <c r="A87">
        <v>84</v>
      </c>
      <c r="B87" t="s">
        <v>675</v>
      </c>
      <c r="C87">
        <v>2346.2800000000002</v>
      </c>
      <c r="D87">
        <v>2019.05</v>
      </c>
      <c r="E87" t="s">
        <v>673</v>
      </c>
      <c r="F87" t="s">
        <v>676</v>
      </c>
    </row>
    <row r="88" spans="1:6" ht="15.75" customHeight="1">
      <c r="A88">
        <v>85</v>
      </c>
      <c r="B88" t="s">
        <v>675</v>
      </c>
      <c r="C88">
        <v>2919.73</v>
      </c>
      <c r="D88">
        <v>2469.94</v>
      </c>
      <c r="E88" t="s">
        <v>673</v>
      </c>
      <c r="F88" t="s">
        <v>676</v>
      </c>
    </row>
    <row r="89" spans="1:6" ht="15.75" customHeight="1">
      <c r="A89">
        <v>86</v>
      </c>
      <c r="B89" t="s">
        <v>675</v>
      </c>
      <c r="C89">
        <v>2919.73</v>
      </c>
      <c r="D89">
        <v>2469.94</v>
      </c>
      <c r="E89" t="s">
        <v>673</v>
      </c>
      <c r="F89" t="s">
        <v>676</v>
      </c>
    </row>
    <row r="90" spans="1:6" ht="15.75" customHeight="1">
      <c r="A90">
        <v>87</v>
      </c>
      <c r="B90" t="s">
        <v>675</v>
      </c>
      <c r="C90">
        <v>2652.71</v>
      </c>
      <c r="D90">
        <v>2259.98</v>
      </c>
      <c r="E90" t="s">
        <v>673</v>
      </c>
      <c r="F90" t="s">
        <v>676</v>
      </c>
    </row>
    <row r="91" spans="1:6" ht="15.75" customHeight="1">
      <c r="A91">
        <v>88</v>
      </c>
      <c r="B91" t="s">
        <v>675</v>
      </c>
      <c r="C91">
        <v>2652.71</v>
      </c>
      <c r="D91">
        <v>2259.98</v>
      </c>
      <c r="E91" t="s">
        <v>673</v>
      </c>
      <c r="F91" t="s">
        <v>676</v>
      </c>
    </row>
    <row r="92" spans="1:6" ht="15.75" customHeight="1">
      <c r="A92">
        <v>89</v>
      </c>
      <c r="B92" t="s">
        <v>675</v>
      </c>
      <c r="C92">
        <v>3173.39</v>
      </c>
      <c r="D92">
        <v>2669.54</v>
      </c>
      <c r="E92" t="s">
        <v>673</v>
      </c>
      <c r="F92" t="s">
        <v>676</v>
      </c>
    </row>
    <row r="93" spans="1:6" ht="15.75" customHeight="1">
      <c r="A93">
        <v>90</v>
      </c>
      <c r="B93" t="s">
        <v>675</v>
      </c>
      <c r="C93">
        <v>2346.2800000000002</v>
      </c>
      <c r="D93">
        <v>2174.36</v>
      </c>
      <c r="E93" t="s">
        <v>673</v>
      </c>
      <c r="F93" t="s">
        <v>676</v>
      </c>
    </row>
    <row r="94" spans="1:6" ht="15.75" customHeight="1">
      <c r="A94">
        <v>91</v>
      </c>
      <c r="B94" t="s">
        <v>675</v>
      </c>
      <c r="C94">
        <v>3249.99</v>
      </c>
      <c r="D94">
        <v>2729.76</v>
      </c>
      <c r="E94" t="s">
        <v>673</v>
      </c>
      <c r="F94" t="s">
        <v>676</v>
      </c>
    </row>
    <row r="95" spans="1:6" ht="15.75" customHeight="1">
      <c r="A95">
        <v>92</v>
      </c>
      <c r="B95" t="s">
        <v>675</v>
      </c>
      <c r="C95">
        <v>2652.71</v>
      </c>
      <c r="D95">
        <v>2259.98</v>
      </c>
      <c r="E95" t="s">
        <v>673</v>
      </c>
      <c r="F95" t="s">
        <v>676</v>
      </c>
    </row>
    <row r="96" spans="1:6" ht="15.75" customHeight="1">
      <c r="A96">
        <v>93</v>
      </c>
      <c r="B96" t="s">
        <v>675</v>
      </c>
      <c r="C96">
        <v>2346.2800000000002</v>
      </c>
      <c r="D96">
        <v>2174.36</v>
      </c>
      <c r="E96" t="s">
        <v>673</v>
      </c>
      <c r="F96" t="s">
        <v>676</v>
      </c>
    </row>
    <row r="97" spans="1:6" ht="15.75" customHeight="1">
      <c r="A97">
        <v>94</v>
      </c>
      <c r="B97" t="s">
        <v>675</v>
      </c>
      <c r="C97">
        <v>2996.33</v>
      </c>
      <c r="D97">
        <v>2530.2800000000002</v>
      </c>
      <c r="E97" t="s">
        <v>673</v>
      </c>
      <c r="F97" t="s">
        <v>676</v>
      </c>
    </row>
    <row r="98" spans="1:6" ht="15.75" customHeight="1">
      <c r="A98">
        <v>95</v>
      </c>
      <c r="B98" t="s">
        <v>675</v>
      </c>
      <c r="C98">
        <v>2346.2800000000002</v>
      </c>
      <c r="D98">
        <v>2174.36</v>
      </c>
      <c r="E98" t="s">
        <v>673</v>
      </c>
      <c r="F98" t="s">
        <v>676</v>
      </c>
    </row>
    <row r="99" spans="1:6" ht="15.75" customHeight="1">
      <c r="A99">
        <v>96</v>
      </c>
      <c r="B99" t="s">
        <v>675</v>
      </c>
      <c r="C99">
        <v>2346.2800000000002</v>
      </c>
      <c r="D99">
        <v>2174.36</v>
      </c>
      <c r="E99" t="s">
        <v>673</v>
      </c>
      <c r="F99" t="s">
        <v>676</v>
      </c>
    </row>
    <row r="100" spans="1:6" ht="15.75" customHeight="1">
      <c r="A100">
        <v>97</v>
      </c>
      <c r="B100" t="s">
        <v>675</v>
      </c>
      <c r="C100">
        <v>2652.71</v>
      </c>
      <c r="D100">
        <v>2259.98</v>
      </c>
      <c r="E100" t="s">
        <v>673</v>
      </c>
      <c r="F100" t="s">
        <v>676</v>
      </c>
    </row>
    <row r="101" spans="1:6" ht="15.75" customHeight="1">
      <c r="A101">
        <v>98</v>
      </c>
      <c r="B101" t="s">
        <v>675</v>
      </c>
      <c r="C101">
        <v>2805.92</v>
      </c>
      <c r="D101">
        <v>2380.5700000000002</v>
      </c>
      <c r="E101" t="s">
        <v>673</v>
      </c>
      <c r="F101" t="s">
        <v>676</v>
      </c>
    </row>
    <row r="102" spans="1:6" ht="15.75" customHeight="1">
      <c r="A102">
        <v>99</v>
      </c>
      <c r="B102" t="s">
        <v>675</v>
      </c>
      <c r="C102">
        <v>2919.73</v>
      </c>
      <c r="D102">
        <v>2469.94</v>
      </c>
      <c r="E102" t="s">
        <v>673</v>
      </c>
      <c r="F102" t="s">
        <v>676</v>
      </c>
    </row>
    <row r="103" spans="1:6" ht="15.75" customHeight="1">
      <c r="A103">
        <v>100</v>
      </c>
      <c r="B103" t="s">
        <v>675</v>
      </c>
      <c r="C103">
        <v>2422.89</v>
      </c>
      <c r="D103">
        <v>2079.2800000000002</v>
      </c>
      <c r="E103" t="s">
        <v>673</v>
      </c>
      <c r="F103" t="s">
        <v>676</v>
      </c>
    </row>
    <row r="104" spans="1:6" ht="15.75" customHeight="1">
      <c r="A104">
        <v>101</v>
      </c>
      <c r="B104" t="s">
        <v>675</v>
      </c>
      <c r="C104">
        <v>2499.5</v>
      </c>
      <c r="D104">
        <v>2139.52</v>
      </c>
      <c r="E104" t="s">
        <v>673</v>
      </c>
      <c r="F104" t="s">
        <v>676</v>
      </c>
    </row>
    <row r="105" spans="1:6" ht="15.75" customHeight="1">
      <c r="A105">
        <v>102</v>
      </c>
      <c r="B105" t="s">
        <v>675</v>
      </c>
      <c r="C105">
        <v>2805.92</v>
      </c>
      <c r="D105">
        <v>2380.5700000000002</v>
      </c>
      <c r="E105" t="s">
        <v>673</v>
      </c>
      <c r="F105" t="s">
        <v>676</v>
      </c>
    </row>
    <row r="106" spans="1:6" ht="15.75" customHeight="1">
      <c r="A106">
        <v>103</v>
      </c>
      <c r="B106" t="s">
        <v>675</v>
      </c>
      <c r="C106">
        <v>2346.2800000000002</v>
      </c>
      <c r="D106">
        <v>2019.05</v>
      </c>
      <c r="E106" t="s">
        <v>673</v>
      </c>
      <c r="F106" t="s">
        <v>676</v>
      </c>
    </row>
    <row r="107" spans="1:6" ht="15.75" customHeight="1">
      <c r="A107">
        <v>104</v>
      </c>
      <c r="B107" t="s">
        <v>675</v>
      </c>
      <c r="C107">
        <v>3173.39</v>
      </c>
      <c r="D107">
        <v>2669.54</v>
      </c>
      <c r="E107" t="s">
        <v>673</v>
      </c>
      <c r="F107" t="s">
        <v>676</v>
      </c>
    </row>
    <row r="108" spans="1:6" ht="15.75" customHeight="1">
      <c r="A108">
        <v>105</v>
      </c>
      <c r="B108" t="s">
        <v>675</v>
      </c>
      <c r="C108">
        <v>2996.33</v>
      </c>
      <c r="D108">
        <v>2530.2800000000002</v>
      </c>
      <c r="E108" t="s">
        <v>673</v>
      </c>
      <c r="F108" t="s">
        <v>676</v>
      </c>
    </row>
    <row r="109" spans="1:6" ht="15.75" customHeight="1">
      <c r="A109">
        <v>106</v>
      </c>
      <c r="B109" t="s">
        <v>675</v>
      </c>
      <c r="C109">
        <v>2996.33</v>
      </c>
      <c r="D109">
        <v>2530.2800000000002</v>
      </c>
      <c r="E109" t="s">
        <v>673</v>
      </c>
      <c r="F109" t="s">
        <v>676</v>
      </c>
    </row>
    <row r="110" spans="1:6" ht="15.75" customHeight="1">
      <c r="A110">
        <v>107</v>
      </c>
      <c r="B110" t="s">
        <v>675</v>
      </c>
      <c r="C110">
        <v>0</v>
      </c>
      <c r="D110">
        <v>0</v>
      </c>
      <c r="E110" t="s">
        <v>673</v>
      </c>
      <c r="F110" t="s">
        <v>676</v>
      </c>
    </row>
    <row r="111" spans="1:6" ht="15.75" customHeight="1">
      <c r="A111">
        <v>108</v>
      </c>
      <c r="B111" t="s">
        <v>675</v>
      </c>
      <c r="C111">
        <v>2652.71</v>
      </c>
      <c r="D111">
        <v>2259.98</v>
      </c>
      <c r="E111" t="s">
        <v>673</v>
      </c>
      <c r="F111" t="s">
        <v>676</v>
      </c>
    </row>
    <row r="112" spans="1:6" ht="15.75" customHeight="1">
      <c r="A112">
        <v>109</v>
      </c>
      <c r="B112" t="s">
        <v>675</v>
      </c>
      <c r="C112">
        <v>3173.39</v>
      </c>
      <c r="D112">
        <v>2669.54</v>
      </c>
      <c r="E112" t="s">
        <v>673</v>
      </c>
      <c r="F112" t="s">
        <v>676</v>
      </c>
    </row>
    <row r="113" spans="1:6" ht="15.75" customHeight="1">
      <c r="A113">
        <v>110</v>
      </c>
      <c r="B113" t="s">
        <v>675</v>
      </c>
      <c r="C113">
        <v>3173.39</v>
      </c>
      <c r="D113">
        <v>2669.54</v>
      </c>
      <c r="E113" t="s">
        <v>673</v>
      </c>
      <c r="F113" t="s">
        <v>676</v>
      </c>
    </row>
    <row r="114" spans="1:6" ht="15.75" customHeight="1">
      <c r="A114">
        <v>111</v>
      </c>
      <c r="B114" t="s">
        <v>675</v>
      </c>
      <c r="C114">
        <v>2346.2800000000002</v>
      </c>
      <c r="D114">
        <v>2174.36</v>
      </c>
      <c r="E114" t="s">
        <v>673</v>
      </c>
      <c r="F114" t="s">
        <v>676</v>
      </c>
    </row>
    <row r="115" spans="1:6" ht="15.75" customHeight="1">
      <c r="A115">
        <v>112</v>
      </c>
      <c r="B115" t="s">
        <v>675</v>
      </c>
      <c r="C115">
        <v>2919.73</v>
      </c>
      <c r="D115">
        <v>2469.94</v>
      </c>
      <c r="E115" t="s">
        <v>673</v>
      </c>
      <c r="F115" t="s">
        <v>676</v>
      </c>
    </row>
    <row r="116" spans="1:6" ht="15.75" customHeight="1">
      <c r="A116">
        <v>113</v>
      </c>
      <c r="B116" t="s">
        <v>675</v>
      </c>
      <c r="C116">
        <v>3072.94</v>
      </c>
      <c r="D116">
        <v>2590.52</v>
      </c>
      <c r="E116" t="s">
        <v>673</v>
      </c>
      <c r="F116" t="s">
        <v>676</v>
      </c>
    </row>
    <row r="117" spans="1:6" ht="15.75" customHeight="1">
      <c r="A117">
        <v>114</v>
      </c>
      <c r="B117" t="s">
        <v>675</v>
      </c>
      <c r="C117">
        <v>2996.33</v>
      </c>
      <c r="D117">
        <v>2530.2800000000002</v>
      </c>
      <c r="E117" t="s">
        <v>673</v>
      </c>
      <c r="F117" t="s">
        <v>676</v>
      </c>
    </row>
    <row r="118" spans="1:6" ht="15.75" customHeight="1">
      <c r="A118">
        <v>115</v>
      </c>
      <c r="B118" t="s">
        <v>675</v>
      </c>
      <c r="C118">
        <v>2729.31</v>
      </c>
      <c r="D118">
        <v>2320.21</v>
      </c>
      <c r="E118" t="s">
        <v>673</v>
      </c>
      <c r="F118" t="s">
        <v>676</v>
      </c>
    </row>
    <row r="119" spans="1:6" ht="15.75" customHeight="1">
      <c r="A119">
        <v>116</v>
      </c>
      <c r="B119" t="s">
        <v>675</v>
      </c>
      <c r="C119">
        <v>2346.2800000000002</v>
      </c>
      <c r="D119">
        <v>2019.05</v>
      </c>
      <c r="E119" t="s">
        <v>673</v>
      </c>
      <c r="F119" t="s">
        <v>676</v>
      </c>
    </row>
    <row r="120" spans="1:6" ht="15.75" customHeight="1">
      <c r="A120">
        <v>117</v>
      </c>
      <c r="B120" t="s">
        <v>675</v>
      </c>
      <c r="C120">
        <v>2346.2800000000002</v>
      </c>
      <c r="D120">
        <v>2019.05</v>
      </c>
      <c r="E120" t="s">
        <v>673</v>
      </c>
      <c r="F120" t="s">
        <v>676</v>
      </c>
    </row>
    <row r="121" spans="1:6" ht="15.75" customHeight="1">
      <c r="A121">
        <v>118</v>
      </c>
      <c r="B121" t="s">
        <v>675</v>
      </c>
      <c r="C121">
        <v>3173.39</v>
      </c>
      <c r="D121">
        <v>2669.54</v>
      </c>
      <c r="E121" t="s">
        <v>673</v>
      </c>
      <c r="F121" t="s">
        <v>676</v>
      </c>
    </row>
    <row r="122" spans="1:6" ht="15.75" customHeight="1">
      <c r="A122">
        <v>119</v>
      </c>
      <c r="B122" t="s">
        <v>675</v>
      </c>
      <c r="C122">
        <v>2652.71</v>
      </c>
      <c r="D122">
        <v>2259.98</v>
      </c>
      <c r="E122" t="s">
        <v>673</v>
      </c>
      <c r="F122" t="s">
        <v>676</v>
      </c>
    </row>
    <row r="123" spans="1:6" ht="15.75" customHeight="1">
      <c r="A123">
        <v>120</v>
      </c>
      <c r="B123" t="s">
        <v>675</v>
      </c>
      <c r="C123">
        <v>3173.39</v>
      </c>
      <c r="D123">
        <v>2669.54</v>
      </c>
      <c r="E123" t="s">
        <v>673</v>
      </c>
      <c r="F123" t="s">
        <v>676</v>
      </c>
    </row>
    <row r="124" spans="1:6" ht="15.75" customHeight="1">
      <c r="A124">
        <v>121</v>
      </c>
      <c r="B124" t="s">
        <v>675</v>
      </c>
      <c r="C124">
        <v>2346.2800000000002</v>
      </c>
      <c r="D124">
        <v>2174.36</v>
      </c>
      <c r="E124" t="s">
        <v>673</v>
      </c>
      <c r="F124" t="s">
        <v>676</v>
      </c>
    </row>
    <row r="125" spans="1:6" ht="15.75" customHeight="1">
      <c r="A125">
        <v>122</v>
      </c>
      <c r="B125" t="s">
        <v>675</v>
      </c>
      <c r="C125">
        <v>3173.39</v>
      </c>
      <c r="D125">
        <v>2669.54</v>
      </c>
      <c r="E125" t="s">
        <v>673</v>
      </c>
      <c r="F125" t="s">
        <v>676</v>
      </c>
    </row>
    <row r="126" spans="1:6" ht="15.75" customHeight="1">
      <c r="A126">
        <v>123</v>
      </c>
      <c r="B126" t="s">
        <v>675</v>
      </c>
      <c r="C126">
        <v>2346.2800000000002</v>
      </c>
      <c r="D126">
        <v>2174.36</v>
      </c>
      <c r="E126" t="s">
        <v>673</v>
      </c>
      <c r="F126" t="s">
        <v>676</v>
      </c>
    </row>
    <row r="127" spans="1:6" ht="15.75" customHeight="1">
      <c r="A127">
        <v>124</v>
      </c>
      <c r="B127" t="s">
        <v>675</v>
      </c>
      <c r="C127">
        <v>2346.2800000000002</v>
      </c>
      <c r="D127">
        <v>2019.05</v>
      </c>
      <c r="E127" t="s">
        <v>673</v>
      </c>
      <c r="F127" t="s">
        <v>676</v>
      </c>
    </row>
    <row r="128" spans="1:6" ht="15.75" customHeight="1">
      <c r="A128">
        <v>125</v>
      </c>
      <c r="B128" t="s">
        <v>675</v>
      </c>
      <c r="C128">
        <v>2805.92</v>
      </c>
      <c r="D128">
        <v>2380.5700000000002</v>
      </c>
      <c r="E128" t="s">
        <v>673</v>
      </c>
      <c r="F128" t="s">
        <v>676</v>
      </c>
    </row>
    <row r="129" spans="1:6" ht="15.75" customHeight="1">
      <c r="A129">
        <v>126</v>
      </c>
      <c r="B129" t="s">
        <v>675</v>
      </c>
      <c r="C129">
        <v>2919.73</v>
      </c>
      <c r="D129">
        <v>2469.94</v>
      </c>
      <c r="E129" t="s">
        <v>673</v>
      </c>
      <c r="F129" t="s">
        <v>676</v>
      </c>
    </row>
    <row r="130" spans="1:6" ht="15.75" customHeight="1">
      <c r="A130">
        <v>127</v>
      </c>
      <c r="B130" t="s">
        <v>675</v>
      </c>
      <c r="C130">
        <v>3173.39</v>
      </c>
      <c r="D130">
        <v>2669.54</v>
      </c>
      <c r="E130" t="s">
        <v>673</v>
      </c>
      <c r="F130" t="s">
        <v>676</v>
      </c>
    </row>
    <row r="131" spans="1:6" ht="15.75" customHeight="1">
      <c r="A131">
        <v>128</v>
      </c>
      <c r="B131" t="s">
        <v>675</v>
      </c>
      <c r="C131">
        <v>2346.2800000000002</v>
      </c>
      <c r="D131">
        <v>2174.36</v>
      </c>
      <c r="E131" t="s">
        <v>673</v>
      </c>
      <c r="F131" t="s">
        <v>676</v>
      </c>
    </row>
    <row r="132" spans="1:6" ht="15.75" customHeight="1">
      <c r="A132">
        <v>129</v>
      </c>
      <c r="B132" t="s">
        <v>675</v>
      </c>
      <c r="C132">
        <v>3173.39</v>
      </c>
      <c r="D132">
        <v>2669.54</v>
      </c>
      <c r="E132" t="s">
        <v>673</v>
      </c>
      <c r="F132" t="s">
        <v>676</v>
      </c>
    </row>
    <row r="133" spans="1:6" ht="15.75" customHeight="1">
      <c r="A133">
        <v>130</v>
      </c>
      <c r="B133" t="s">
        <v>675</v>
      </c>
      <c r="C133">
        <v>3173.39</v>
      </c>
      <c r="D133">
        <v>2669.54</v>
      </c>
      <c r="E133" t="s">
        <v>673</v>
      </c>
      <c r="F133" t="s">
        <v>676</v>
      </c>
    </row>
    <row r="134" spans="1:6" ht="15.75" customHeight="1">
      <c r="A134">
        <v>131</v>
      </c>
      <c r="B134" t="s">
        <v>675</v>
      </c>
      <c r="C134">
        <v>2346.2800000000002</v>
      </c>
      <c r="D134">
        <v>2174.36</v>
      </c>
      <c r="E134" t="s">
        <v>673</v>
      </c>
      <c r="F134" t="s">
        <v>676</v>
      </c>
    </row>
    <row r="135" spans="1:6" ht="15.75" customHeight="1">
      <c r="A135">
        <v>132</v>
      </c>
      <c r="B135" t="s">
        <v>675</v>
      </c>
      <c r="C135">
        <v>3072.94</v>
      </c>
      <c r="D135">
        <v>2590.52</v>
      </c>
      <c r="E135" t="s">
        <v>673</v>
      </c>
      <c r="F135" t="s">
        <v>676</v>
      </c>
    </row>
    <row r="136" spans="1:6" ht="15.75" customHeight="1">
      <c r="A136">
        <v>133</v>
      </c>
      <c r="B136" t="s">
        <v>675</v>
      </c>
      <c r="C136">
        <v>2919.73</v>
      </c>
      <c r="D136">
        <v>2469.94</v>
      </c>
      <c r="E136" t="s">
        <v>673</v>
      </c>
      <c r="F136" t="s">
        <v>676</v>
      </c>
    </row>
    <row r="137" spans="1:6" ht="15.75" customHeight="1">
      <c r="A137">
        <v>134</v>
      </c>
      <c r="B137" t="s">
        <v>675</v>
      </c>
      <c r="C137">
        <v>2346.2800000000002</v>
      </c>
      <c r="D137">
        <v>2019.05</v>
      </c>
      <c r="E137" t="s">
        <v>673</v>
      </c>
      <c r="F137" t="s">
        <v>676</v>
      </c>
    </row>
    <row r="138" spans="1:6" ht="15.75" customHeight="1">
      <c r="A138">
        <v>135</v>
      </c>
      <c r="B138" t="s">
        <v>675</v>
      </c>
      <c r="C138">
        <v>2996.33</v>
      </c>
      <c r="D138">
        <v>2530.2800000000002</v>
      </c>
      <c r="E138" t="s">
        <v>673</v>
      </c>
      <c r="F138" t="s">
        <v>676</v>
      </c>
    </row>
    <row r="139" spans="1:6" ht="15.75" customHeight="1">
      <c r="A139">
        <v>136</v>
      </c>
      <c r="B139" t="s">
        <v>675</v>
      </c>
      <c r="C139">
        <v>2996.33</v>
      </c>
      <c r="D139">
        <v>2530.2800000000002</v>
      </c>
      <c r="E139" t="s">
        <v>673</v>
      </c>
      <c r="F139" t="s">
        <v>676</v>
      </c>
    </row>
    <row r="140" spans="1:6" ht="15.75" customHeight="1">
      <c r="A140">
        <v>137</v>
      </c>
      <c r="B140" t="s">
        <v>675</v>
      </c>
      <c r="C140">
        <v>2996.33</v>
      </c>
      <c r="D140">
        <v>2530.2800000000002</v>
      </c>
      <c r="E140" t="s">
        <v>673</v>
      </c>
      <c r="F140" t="s">
        <v>676</v>
      </c>
    </row>
    <row r="141" spans="1:6" ht="15.75" customHeight="1">
      <c r="A141">
        <v>138</v>
      </c>
      <c r="B141" t="s">
        <v>675</v>
      </c>
      <c r="C141">
        <v>3249.99</v>
      </c>
      <c r="D141">
        <v>2729.76</v>
      </c>
      <c r="E141" t="s">
        <v>673</v>
      </c>
      <c r="F141" t="s">
        <v>676</v>
      </c>
    </row>
    <row r="142" spans="1:6" ht="15.75" customHeight="1">
      <c r="A142">
        <v>139</v>
      </c>
      <c r="B142" t="s">
        <v>675</v>
      </c>
      <c r="C142">
        <v>1274.67</v>
      </c>
      <c r="D142">
        <f>C142-98.34</f>
        <v>1176.3300000000002</v>
      </c>
      <c r="E142" t="s">
        <v>673</v>
      </c>
      <c r="F142" t="s">
        <v>676</v>
      </c>
    </row>
    <row r="143" spans="1:6" ht="15.75" customHeight="1">
      <c r="A143">
        <v>140</v>
      </c>
      <c r="B143" t="s">
        <v>675</v>
      </c>
      <c r="C143">
        <v>1422.69</v>
      </c>
      <c r="D143">
        <f>C143-129.95</f>
        <v>1292.74</v>
      </c>
      <c r="E143" t="s">
        <v>673</v>
      </c>
      <c r="F143" t="s">
        <v>676</v>
      </c>
    </row>
    <row r="144" spans="1:6" ht="15.75" customHeight="1">
      <c r="A144">
        <v>141</v>
      </c>
      <c r="B144" t="s">
        <v>675</v>
      </c>
      <c r="C144">
        <v>994.72</v>
      </c>
      <c r="D144">
        <f>C144-28.87</f>
        <v>965.85</v>
      </c>
      <c r="E144" t="s">
        <v>673</v>
      </c>
      <c r="F144" t="s">
        <v>676</v>
      </c>
    </row>
    <row r="145" spans="1:6" ht="15.75" customHeight="1">
      <c r="A145">
        <v>142</v>
      </c>
      <c r="B145" t="s">
        <v>675</v>
      </c>
      <c r="C145">
        <v>1274.67</v>
      </c>
      <c r="D145">
        <f>C145</f>
        <v>1274.67</v>
      </c>
      <c r="E145" t="s">
        <v>673</v>
      </c>
      <c r="F145" t="s">
        <v>676</v>
      </c>
    </row>
    <row r="146" spans="1:6" ht="15.75" customHeight="1">
      <c r="A146">
        <v>143</v>
      </c>
      <c r="B146" t="s">
        <v>675</v>
      </c>
      <c r="C146">
        <v>0</v>
      </c>
      <c r="D146">
        <v>0</v>
      </c>
      <c r="E146" t="s">
        <v>673</v>
      </c>
      <c r="F146" t="s">
        <v>676</v>
      </c>
    </row>
    <row r="147" spans="1:6" ht="15.75" customHeight="1">
      <c r="A147">
        <v>144</v>
      </c>
      <c r="B147" t="s">
        <v>675</v>
      </c>
      <c r="C147">
        <v>1183.05</v>
      </c>
      <c r="D147">
        <f>C147-0</f>
        <v>1183.05</v>
      </c>
      <c r="E147" t="s">
        <v>673</v>
      </c>
      <c r="F147" t="s">
        <v>676</v>
      </c>
    </row>
    <row r="148" spans="1:6" ht="15.75" customHeight="1">
      <c r="A148">
        <v>145</v>
      </c>
      <c r="B148" t="s">
        <v>675</v>
      </c>
      <c r="C148">
        <v>1233.55</v>
      </c>
      <c r="D148">
        <f>C148-0</f>
        <v>1233.55</v>
      </c>
      <c r="E148" t="s">
        <v>673</v>
      </c>
      <c r="F148" t="s">
        <v>676</v>
      </c>
    </row>
    <row r="149" spans="1:6" ht="15.75" customHeight="1">
      <c r="A149">
        <v>146</v>
      </c>
      <c r="B149" t="s">
        <v>675</v>
      </c>
      <c r="C149">
        <v>0</v>
      </c>
      <c r="D149">
        <v>0</v>
      </c>
      <c r="E149" t="s">
        <v>673</v>
      </c>
      <c r="F149" t="s">
        <v>676</v>
      </c>
    </row>
    <row r="150" spans="1:6" ht="15.75" customHeight="1">
      <c r="A150">
        <v>147</v>
      </c>
      <c r="B150" t="s">
        <v>675</v>
      </c>
      <c r="C150">
        <v>1233.55</v>
      </c>
      <c r="D150">
        <f>C150-0</f>
        <v>1233.55</v>
      </c>
      <c r="E150" t="s">
        <v>673</v>
      </c>
      <c r="F150" t="s">
        <v>676</v>
      </c>
    </row>
    <row r="151" spans="1:6" ht="15.75" customHeight="1">
      <c r="A151">
        <v>148</v>
      </c>
      <c r="B151" t="s">
        <v>675</v>
      </c>
      <c r="C151">
        <v>1088.8699999999999</v>
      </c>
      <c r="D151">
        <f>C151-49.2</f>
        <v>1039.6699999999998</v>
      </c>
      <c r="E151" t="s">
        <v>673</v>
      </c>
      <c r="F151" t="s">
        <v>676</v>
      </c>
    </row>
    <row r="152" spans="1:6" ht="15.75" customHeight="1">
      <c r="A152">
        <v>149</v>
      </c>
      <c r="B152" t="s">
        <v>675</v>
      </c>
      <c r="C152">
        <v>912.48</v>
      </c>
      <c r="D152">
        <f>C152-10.65</f>
        <v>901.83</v>
      </c>
      <c r="E152" t="s">
        <v>673</v>
      </c>
      <c r="F152" t="s">
        <v>676</v>
      </c>
    </row>
    <row r="153" spans="1:6" ht="15.75" customHeight="1">
      <c r="A153">
        <v>150</v>
      </c>
      <c r="B153" t="s">
        <v>675</v>
      </c>
      <c r="C153">
        <v>924.82</v>
      </c>
      <c r="D153">
        <f>C153-0</f>
        <v>924.82</v>
      </c>
      <c r="E153" t="s">
        <v>673</v>
      </c>
      <c r="F153" t="s">
        <v>676</v>
      </c>
    </row>
    <row r="154" spans="1:6" ht="15.75" customHeight="1">
      <c r="A154">
        <v>151</v>
      </c>
      <c r="B154" t="s">
        <v>675</v>
      </c>
      <c r="C154">
        <v>1274.67</v>
      </c>
      <c r="D154">
        <f>C154-98.34</f>
        <v>1176.3300000000002</v>
      </c>
      <c r="E154" t="s">
        <v>673</v>
      </c>
      <c r="F154" t="s">
        <v>676</v>
      </c>
    </row>
    <row r="155" spans="1:6" ht="15.75" customHeight="1">
      <c r="A155">
        <v>152</v>
      </c>
      <c r="B155" t="s">
        <v>675</v>
      </c>
      <c r="C155">
        <v>1233.55</v>
      </c>
      <c r="D155">
        <f>C155-0</f>
        <v>1233.55</v>
      </c>
      <c r="E155" t="s">
        <v>673</v>
      </c>
      <c r="F155" t="s">
        <v>676</v>
      </c>
    </row>
    <row r="156" spans="1:6" ht="15.75" customHeight="1">
      <c r="A156">
        <v>153</v>
      </c>
      <c r="B156" t="s">
        <v>675</v>
      </c>
      <c r="C156">
        <v>0</v>
      </c>
      <c r="D156">
        <v>0</v>
      </c>
      <c r="E156" t="s">
        <v>673</v>
      </c>
      <c r="F156" t="s">
        <v>676</v>
      </c>
    </row>
    <row r="157" spans="1:6" ht="15.75" customHeight="1">
      <c r="A157">
        <v>154</v>
      </c>
      <c r="B157" t="s">
        <v>675</v>
      </c>
      <c r="C157">
        <v>1274.67</v>
      </c>
      <c r="D157">
        <f>C157-98.34</f>
        <v>1176.3300000000002</v>
      </c>
      <c r="E157" t="s">
        <v>673</v>
      </c>
      <c r="F157" t="s">
        <v>676</v>
      </c>
    </row>
    <row r="158" spans="1:6" ht="15.75" customHeight="1">
      <c r="A158">
        <v>155</v>
      </c>
      <c r="B158" t="s">
        <v>675</v>
      </c>
      <c r="C158">
        <v>879.16</v>
      </c>
      <c r="D158">
        <f>C158-0</f>
        <v>879.16</v>
      </c>
      <c r="E158" t="s">
        <v>673</v>
      </c>
      <c r="F158" t="s">
        <v>676</v>
      </c>
    </row>
    <row r="159" spans="1:6" ht="15.75" customHeight="1">
      <c r="A159">
        <v>156</v>
      </c>
      <c r="B159" t="s">
        <v>675</v>
      </c>
      <c r="C159">
        <v>665.32</v>
      </c>
      <c r="D159">
        <f>C159-0</f>
        <v>665.32</v>
      </c>
      <c r="E159" t="s">
        <v>673</v>
      </c>
      <c r="F159" t="s">
        <v>676</v>
      </c>
    </row>
    <row r="160" spans="1:6" ht="15.75" customHeight="1">
      <c r="A160">
        <v>157</v>
      </c>
      <c r="B160" t="s">
        <v>675</v>
      </c>
      <c r="C160">
        <v>665.32</v>
      </c>
      <c r="D160">
        <f>C160-0</f>
        <v>665.32</v>
      </c>
      <c r="E160" t="s">
        <v>673</v>
      </c>
      <c r="F160" t="s">
        <v>676</v>
      </c>
    </row>
    <row r="161" spans="1:6" ht="15.75" customHeight="1">
      <c r="A161">
        <v>158</v>
      </c>
      <c r="B161" t="s">
        <v>675</v>
      </c>
      <c r="C161">
        <v>665.32</v>
      </c>
      <c r="D161">
        <f>C161-0</f>
        <v>665.32</v>
      </c>
      <c r="E161" t="s">
        <v>673</v>
      </c>
      <c r="F161" t="s">
        <v>676</v>
      </c>
    </row>
    <row r="162" spans="1:6" ht="15.75" customHeight="1">
      <c r="A162">
        <v>159</v>
      </c>
      <c r="B162" t="s">
        <v>675</v>
      </c>
      <c r="C162">
        <v>912.48</v>
      </c>
      <c r="D162">
        <f>C162-10.68</f>
        <v>901.80000000000007</v>
      </c>
      <c r="E162" t="s">
        <v>673</v>
      </c>
      <c r="F162" t="s">
        <v>676</v>
      </c>
    </row>
    <row r="163" spans="1:6" ht="15.75" customHeight="1">
      <c r="A163">
        <v>160</v>
      </c>
      <c r="B163" t="s">
        <v>675</v>
      </c>
      <c r="C163">
        <v>1381.57</v>
      </c>
      <c r="D163">
        <f>C163-121.17</f>
        <v>1260.3999999999999</v>
      </c>
      <c r="E163" t="s">
        <v>673</v>
      </c>
      <c r="F163" t="s">
        <v>676</v>
      </c>
    </row>
    <row r="164" spans="1:6" ht="15.75" customHeight="1">
      <c r="A164">
        <v>161</v>
      </c>
      <c r="B164" t="s">
        <v>675</v>
      </c>
      <c r="C164">
        <v>0</v>
      </c>
      <c r="D164">
        <v>0</v>
      </c>
      <c r="E164" t="s">
        <v>673</v>
      </c>
      <c r="F164" t="s">
        <v>676</v>
      </c>
    </row>
    <row r="165" spans="1:6" ht="15.75" customHeight="1">
      <c r="A165">
        <v>162</v>
      </c>
      <c r="B165" t="s">
        <v>675</v>
      </c>
      <c r="C165">
        <v>0</v>
      </c>
      <c r="D165">
        <v>0</v>
      </c>
      <c r="E165" t="s">
        <v>673</v>
      </c>
      <c r="F165" t="s">
        <v>676</v>
      </c>
    </row>
    <row r="166" spans="1:6" ht="15.75" customHeight="1">
      <c r="A166">
        <v>163</v>
      </c>
      <c r="B166" t="s">
        <v>675</v>
      </c>
      <c r="C166">
        <v>912.48</v>
      </c>
      <c r="D166">
        <f>C166-10.68</f>
        <v>901.80000000000007</v>
      </c>
      <c r="E166" t="s">
        <v>673</v>
      </c>
      <c r="F166" t="s">
        <v>676</v>
      </c>
    </row>
    <row r="167" spans="1:6" ht="15.75" customHeight="1"/>
    <row r="168" spans="1:6" ht="15.75" customHeight="1"/>
    <row r="169" spans="1:6" ht="15.75" customHeight="1"/>
    <row r="170" spans="1:6" ht="15.75" customHeight="1"/>
    <row r="171" spans="1:6" ht="15.75" customHeight="1"/>
    <row r="172" spans="1:6" ht="15.75" customHeight="1"/>
    <row r="173" spans="1:6" ht="15.75" customHeight="1"/>
    <row r="174" spans="1:6" ht="15.75" customHeight="1"/>
    <row r="175" spans="1:6" ht="15.75" customHeight="1"/>
    <row r="176" spans="1: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34.88671875" customWidth="1"/>
    <col min="3" max="3" width="33" customWidth="1"/>
    <col min="4" max="4" width="32" customWidth="1"/>
    <col min="5" max="5" width="37.33203125" customWidth="1"/>
    <col min="6" max="6" width="33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594</v>
      </c>
      <c r="C2" s="4" t="s">
        <v>595</v>
      </c>
      <c r="D2" s="4" t="s">
        <v>596</v>
      </c>
      <c r="E2" s="4" t="s">
        <v>597</v>
      </c>
      <c r="F2" s="4" t="s">
        <v>598</v>
      </c>
    </row>
    <row r="3" spans="1:6" ht="14.4">
      <c r="A3" s="14" t="s">
        <v>544</v>
      </c>
      <c r="B3" s="14" t="s">
        <v>599</v>
      </c>
      <c r="C3" s="14" t="s">
        <v>600</v>
      </c>
      <c r="D3" s="14" t="s">
        <v>601</v>
      </c>
      <c r="E3" s="14" t="s">
        <v>602</v>
      </c>
      <c r="F3" s="14" t="s">
        <v>603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29.6640625" customWidth="1"/>
    <col min="3" max="3" width="27.88671875" customWidth="1"/>
    <col min="4" max="4" width="26.88671875" customWidth="1"/>
    <col min="5" max="5" width="31.5546875" customWidth="1"/>
    <col min="6" max="6" width="27.8867187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604</v>
      </c>
      <c r="C2" s="4" t="s">
        <v>605</v>
      </c>
      <c r="D2" s="4" t="s">
        <v>606</v>
      </c>
      <c r="E2" s="4" t="s">
        <v>607</v>
      </c>
      <c r="F2" s="4" t="s">
        <v>608</v>
      </c>
    </row>
    <row r="3" spans="1:6" ht="14.4">
      <c r="A3" s="14" t="s">
        <v>544</v>
      </c>
      <c r="B3" s="14" t="s">
        <v>609</v>
      </c>
      <c r="C3" s="14" t="s">
        <v>610</v>
      </c>
      <c r="D3" s="14" t="s">
        <v>611</v>
      </c>
      <c r="E3" s="14" t="s">
        <v>612</v>
      </c>
      <c r="F3" s="14" t="s">
        <v>613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29.5546875" customWidth="1"/>
    <col min="3" max="3" width="27.6640625" customWidth="1"/>
    <col min="4" max="4" width="26.6640625" customWidth="1"/>
    <col min="5" max="5" width="32" customWidth="1"/>
    <col min="6" max="6" width="27.664062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614</v>
      </c>
      <c r="C2" s="4" t="s">
        <v>615</v>
      </c>
      <c r="D2" s="4" t="s">
        <v>616</v>
      </c>
      <c r="E2" s="4" t="s">
        <v>617</v>
      </c>
      <c r="F2" s="4" t="s">
        <v>618</v>
      </c>
    </row>
    <row r="3" spans="1:6" ht="14.4">
      <c r="A3" s="14" t="s">
        <v>544</v>
      </c>
      <c r="B3" s="14" t="s">
        <v>619</v>
      </c>
      <c r="C3" s="14" t="s">
        <v>620</v>
      </c>
      <c r="D3" s="14" t="s">
        <v>621</v>
      </c>
      <c r="E3" s="14" t="s">
        <v>622</v>
      </c>
      <c r="F3" s="14" t="s">
        <v>623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33.44140625" customWidth="1"/>
    <col min="3" max="3" width="31.44140625" customWidth="1"/>
    <col min="4" max="4" width="30.5546875" customWidth="1"/>
    <col min="5" max="5" width="35.88671875" customWidth="1"/>
    <col min="6" max="6" width="31.554687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624</v>
      </c>
      <c r="C2" s="4" t="s">
        <v>625</v>
      </c>
      <c r="D2" s="4" t="s">
        <v>626</v>
      </c>
      <c r="E2" s="4" t="s">
        <v>627</v>
      </c>
      <c r="F2" s="4" t="s">
        <v>628</v>
      </c>
    </row>
    <row r="3" spans="1:6" ht="14.4">
      <c r="A3" s="14" t="s">
        <v>544</v>
      </c>
      <c r="B3" s="14" t="s">
        <v>629</v>
      </c>
      <c r="C3" s="14" t="s">
        <v>630</v>
      </c>
      <c r="D3" s="14" t="s">
        <v>631</v>
      </c>
      <c r="E3" s="14" t="s">
        <v>632</v>
      </c>
      <c r="F3" s="14" t="s">
        <v>633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43.44140625" customWidth="1"/>
    <col min="3" max="3" width="41.5546875" customWidth="1"/>
    <col min="4" max="4" width="40.5546875" customWidth="1"/>
    <col min="5" max="5" width="46" customWidth="1"/>
    <col min="6" max="6" width="41.664062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634</v>
      </c>
      <c r="C2" s="4" t="s">
        <v>635</v>
      </c>
      <c r="D2" s="4" t="s">
        <v>636</v>
      </c>
      <c r="E2" s="4" t="s">
        <v>637</v>
      </c>
      <c r="F2" s="4" t="s">
        <v>638</v>
      </c>
    </row>
    <row r="3" spans="1:6" ht="14.4">
      <c r="A3" s="14" t="s">
        <v>544</v>
      </c>
      <c r="B3" s="14" t="s">
        <v>639</v>
      </c>
      <c r="C3" s="14" t="s">
        <v>640</v>
      </c>
      <c r="D3" s="14" t="s">
        <v>641</v>
      </c>
      <c r="E3" s="14" t="s">
        <v>642</v>
      </c>
      <c r="F3" s="14" t="s">
        <v>643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49.33203125" customWidth="1"/>
    <col min="3" max="3" width="47.44140625" customWidth="1"/>
    <col min="4" max="4" width="46.44140625" customWidth="1"/>
    <col min="5" max="5" width="51.88671875" customWidth="1"/>
    <col min="6" max="6" width="47.5546875" customWidth="1"/>
    <col min="7" max="26" width="9.109375" customWidth="1"/>
  </cols>
  <sheetData>
    <row r="1" spans="1:6" ht="14.4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t="14.4" hidden="1">
      <c r="B2" s="4" t="s">
        <v>644</v>
      </c>
      <c r="C2" s="4" t="s">
        <v>645</v>
      </c>
      <c r="D2" s="4" t="s">
        <v>646</v>
      </c>
      <c r="E2" s="4" t="s">
        <v>647</v>
      </c>
      <c r="F2" s="4" t="s">
        <v>648</v>
      </c>
    </row>
    <row r="3" spans="1:6" ht="14.4">
      <c r="A3" s="14" t="s">
        <v>544</v>
      </c>
      <c r="B3" s="14" t="s">
        <v>649</v>
      </c>
      <c r="C3" s="14" t="s">
        <v>650</v>
      </c>
      <c r="D3" s="14" t="s">
        <v>651</v>
      </c>
      <c r="E3" s="14" t="s">
        <v>652</v>
      </c>
      <c r="F3" s="14" t="s">
        <v>653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3" workbookViewId="0">
      <selection activeCell="C19" sqref="C19"/>
    </sheetView>
  </sheetViews>
  <sheetFormatPr baseColWidth="10" defaultColWidth="14.44140625" defaultRowHeight="15" customHeight="1"/>
  <cols>
    <col min="1" max="1" width="3.44140625" customWidth="1"/>
    <col min="2" max="2" width="45.5546875" customWidth="1"/>
    <col min="3" max="3" width="46.44140625" customWidth="1"/>
    <col min="4" max="26" width="9.109375" customWidth="1"/>
  </cols>
  <sheetData>
    <row r="1" spans="1:3" ht="14.4" hidden="1">
      <c r="B1" s="4" t="s">
        <v>7</v>
      </c>
      <c r="C1" s="4" t="s">
        <v>7</v>
      </c>
    </row>
    <row r="2" spans="1:3" ht="14.4" hidden="1">
      <c r="B2" s="4" t="s">
        <v>654</v>
      </c>
      <c r="C2" s="4" t="s">
        <v>655</v>
      </c>
    </row>
    <row r="3" spans="1:3" ht="14.4">
      <c r="A3" s="14" t="s">
        <v>544</v>
      </c>
      <c r="B3" s="14" t="s">
        <v>656</v>
      </c>
      <c r="C3" s="14" t="s">
        <v>657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cp:lastPrinted>2024-12-23T17:45:11Z</cp:lastPrinted>
  <dcterms:created xsi:type="dcterms:W3CDTF">2024-10-16T18:17:36Z</dcterms:created>
  <dcterms:modified xsi:type="dcterms:W3CDTF">2025-01-21T03:30:02Z</dcterms:modified>
</cp:coreProperties>
</file>